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AE334B44-082D-4F7E-9F1B-2A4D89115971}" xr6:coauthVersionLast="47" xr6:coauthVersionMax="47" xr10:uidLastSave="{00000000-0000-0000-0000-000000000000}"/>
  <workbookProtection workbookAlgorithmName="SHA-512" workbookHashValue="GHnuhY9BHeTT5g/Rfk2ezYYvKInF83xEhmFDq6KbTVzd3nK76AxzZOSyJWngG+eaV42T99HkHkQWrrA6woxfJA==" workbookSaltValue="YWZajyjeBs8+nB2jRobk8g==" workbookSpinCount="100000" lockStructure="1"/>
  <bookViews>
    <workbookView xWindow="28680" yWindow="-120" windowWidth="29040" windowHeight="17520" xr2:uid="{00000000-000D-0000-FFFF-FFFF00000000}"/>
  </bookViews>
  <sheets>
    <sheet name="Summary" sheetId="1" r:id="rId1"/>
    <sheet name="FS184" sheetId="2" r:id="rId2"/>
    <sheet name="GT421" sheetId="3" r:id="rId3"/>
    <sheet name="GT481" sheetId="4" r:id="rId4"/>
    <sheet name="KZN225" sheetId="5" r:id="rId5"/>
    <sheet name="KZN252" sheetId="6" r:id="rId6"/>
    <sheet name="KZN282" sheetId="7" r:id="rId7"/>
    <sheet name="LIM354" sheetId="8" r:id="rId8"/>
    <sheet name="MP307" sheetId="9" r:id="rId9"/>
    <sheet name="MP312" sheetId="10" r:id="rId10"/>
    <sheet name="MP313" sheetId="11" r:id="rId11"/>
    <sheet name="MP326" sheetId="12" r:id="rId12"/>
    <sheet name="NC091" sheetId="13" r:id="rId13"/>
    <sheet name="NW372" sheetId="14" r:id="rId14"/>
    <sheet name="NW373" sheetId="15" r:id="rId15"/>
    <sheet name="NW403" sheetId="16" r:id="rId16"/>
    <sheet name="NW405" sheetId="17" r:id="rId17"/>
    <sheet name="WC023" sheetId="18" r:id="rId18"/>
    <sheet name="WC024" sheetId="19" r:id="rId19"/>
    <sheet name="WC044" sheetId="20" r:id="rId20"/>
  </sheets>
  <definedNames>
    <definedName name="_xlnm.Print_Area" localSheetId="1">'FS184'!$A$1:$X$128</definedName>
    <definedName name="_xlnm.Print_Area" localSheetId="2">'GT421'!$A$1:$X$128</definedName>
    <definedName name="_xlnm.Print_Area" localSheetId="3">'GT481'!$A$1:$X$128</definedName>
    <definedName name="_xlnm.Print_Area" localSheetId="4">'KZN225'!$A$1:$X$128</definedName>
    <definedName name="_xlnm.Print_Area" localSheetId="5">'KZN252'!$A$1:$X$128</definedName>
    <definedName name="_xlnm.Print_Area" localSheetId="6">'KZN282'!$A$1:$X$128</definedName>
    <definedName name="_xlnm.Print_Area" localSheetId="7">'LIM354'!$A$1:$X$128</definedName>
    <definedName name="_xlnm.Print_Area" localSheetId="8">'MP307'!$A$1:$X$128</definedName>
    <definedName name="_xlnm.Print_Area" localSheetId="9">'MP312'!$A$1:$X$128</definedName>
    <definedName name="_xlnm.Print_Area" localSheetId="10">'MP313'!$A$1:$X$128</definedName>
    <definedName name="_xlnm.Print_Area" localSheetId="11">'MP326'!$A$1:$X$128</definedName>
    <definedName name="_xlnm.Print_Area" localSheetId="12">'NC091'!$A$1:$X$128</definedName>
    <definedName name="_xlnm.Print_Area" localSheetId="13">'NW372'!$A$1:$X$128</definedName>
    <definedName name="_xlnm.Print_Area" localSheetId="14">'NW373'!$A$1:$X$128</definedName>
    <definedName name="_xlnm.Print_Area" localSheetId="15">'NW403'!$A$1:$X$128</definedName>
    <definedName name="_xlnm.Print_Area" localSheetId="16">'NW405'!$A$1:$X$128</definedName>
    <definedName name="_xlnm.Print_Area" localSheetId="0">Summary!$A$1:$X$128</definedName>
    <definedName name="_xlnm.Print_Area" localSheetId="17">'WC023'!$A$1:$X$128</definedName>
    <definedName name="_xlnm.Print_Area" localSheetId="18">'WC024'!$A$1:$X$128</definedName>
    <definedName name="_xlnm.Print_Area" localSheetId="19">'WC044'!$A$1:$X$128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O114" i="2" s="1"/>
  <c r="N87" i="2"/>
  <c r="N114" i="2" s="1"/>
  <c r="M87" i="2"/>
  <c r="L87" i="2"/>
  <c r="L115" i="2" s="1"/>
  <c r="R115" i="2" s="1"/>
  <c r="K87" i="2"/>
  <c r="J87" i="2"/>
  <c r="J115" i="2" s="1"/>
  <c r="I87" i="2"/>
  <c r="I115" i="2" s="1"/>
  <c r="H87" i="2"/>
  <c r="G87" i="2"/>
  <c r="F87" i="2"/>
  <c r="D87" i="2"/>
  <c r="C87" i="2"/>
  <c r="B87" i="2"/>
  <c r="B115" i="2" s="1"/>
  <c r="O87" i="3"/>
  <c r="O115" i="3" s="1"/>
  <c r="N87" i="3"/>
  <c r="M87" i="3"/>
  <c r="M115" i="3" s="1"/>
  <c r="S115" i="3" s="1"/>
  <c r="L87" i="3"/>
  <c r="L115" i="3" s="1"/>
  <c r="R115" i="3" s="1"/>
  <c r="K87" i="3"/>
  <c r="K115" i="3" s="1"/>
  <c r="J87" i="3"/>
  <c r="J115" i="3" s="1"/>
  <c r="I87" i="3"/>
  <c r="I115" i="3" s="1"/>
  <c r="H87" i="3"/>
  <c r="H115" i="3" s="1"/>
  <c r="G87" i="3"/>
  <c r="F87" i="3"/>
  <c r="D87" i="3"/>
  <c r="C87" i="3"/>
  <c r="B87" i="3"/>
  <c r="O87" i="4"/>
  <c r="O114" i="4" s="1"/>
  <c r="N87" i="4"/>
  <c r="N114" i="4" s="1"/>
  <c r="M87" i="4"/>
  <c r="M115" i="4" s="1"/>
  <c r="S115" i="4" s="1"/>
  <c r="L87" i="4"/>
  <c r="K87" i="4"/>
  <c r="J87" i="4"/>
  <c r="I87" i="4"/>
  <c r="H87" i="4"/>
  <c r="G87" i="4"/>
  <c r="F87" i="4"/>
  <c r="F115" i="4" s="1"/>
  <c r="D87" i="4"/>
  <c r="D115" i="4" s="1"/>
  <c r="C87" i="4"/>
  <c r="C115" i="4" s="1"/>
  <c r="B87" i="4"/>
  <c r="O87" i="5"/>
  <c r="N87" i="5"/>
  <c r="N114" i="5" s="1"/>
  <c r="M87" i="5"/>
  <c r="L87" i="5"/>
  <c r="L115" i="5" s="1"/>
  <c r="R115" i="5" s="1"/>
  <c r="K87" i="5"/>
  <c r="J87" i="5"/>
  <c r="I87" i="5"/>
  <c r="H87" i="5"/>
  <c r="G87" i="5"/>
  <c r="F87" i="5"/>
  <c r="D87" i="5"/>
  <c r="C87" i="5"/>
  <c r="C115" i="5" s="1"/>
  <c r="B87" i="5"/>
  <c r="O87" i="6"/>
  <c r="N87" i="6"/>
  <c r="M87" i="6"/>
  <c r="L87" i="6"/>
  <c r="K87" i="6"/>
  <c r="J87" i="6"/>
  <c r="J115" i="6" s="1"/>
  <c r="I87" i="6"/>
  <c r="I115" i="6" s="1"/>
  <c r="H87" i="6"/>
  <c r="H115" i="6" s="1"/>
  <c r="G87" i="6"/>
  <c r="F87" i="6"/>
  <c r="D87" i="6"/>
  <c r="D115" i="6" s="1"/>
  <c r="C87" i="6"/>
  <c r="C115" i="6" s="1"/>
  <c r="B87" i="6"/>
  <c r="B115" i="6" s="1"/>
  <c r="O87" i="7"/>
  <c r="N87" i="7"/>
  <c r="M87" i="7"/>
  <c r="L87" i="7"/>
  <c r="K87" i="7"/>
  <c r="J87" i="7"/>
  <c r="I87" i="7"/>
  <c r="H87" i="7"/>
  <c r="H115" i="7" s="1"/>
  <c r="G87" i="7"/>
  <c r="F87" i="7"/>
  <c r="D87" i="7"/>
  <c r="C87" i="7"/>
  <c r="B87" i="7"/>
  <c r="B115" i="7" s="1"/>
  <c r="O87" i="8"/>
  <c r="O115" i="8" s="1"/>
  <c r="N87" i="8"/>
  <c r="N115" i="8" s="1"/>
  <c r="M87" i="8"/>
  <c r="M115" i="8" s="1"/>
  <c r="S115" i="8" s="1"/>
  <c r="L87" i="8"/>
  <c r="L115" i="8" s="1"/>
  <c r="R115" i="8" s="1"/>
  <c r="K87" i="8"/>
  <c r="K115" i="8" s="1"/>
  <c r="J87" i="8"/>
  <c r="J115" i="8" s="1"/>
  <c r="I87" i="8"/>
  <c r="I115" i="8" s="1"/>
  <c r="H87" i="8"/>
  <c r="G87" i="8"/>
  <c r="G115" i="8" s="1"/>
  <c r="F87" i="8"/>
  <c r="D87" i="8"/>
  <c r="D115" i="8" s="1"/>
  <c r="C87" i="8"/>
  <c r="B87" i="8"/>
  <c r="O87" i="9"/>
  <c r="O115" i="9" s="1"/>
  <c r="N87" i="9"/>
  <c r="N115" i="9" s="1"/>
  <c r="M87" i="9"/>
  <c r="L87" i="9"/>
  <c r="L115" i="9" s="1"/>
  <c r="R115" i="9" s="1"/>
  <c r="K87" i="9"/>
  <c r="J87" i="9"/>
  <c r="I87" i="9"/>
  <c r="H87" i="9"/>
  <c r="G87" i="9"/>
  <c r="G115" i="9" s="1"/>
  <c r="F87" i="9"/>
  <c r="D87" i="9"/>
  <c r="C87" i="9"/>
  <c r="C115" i="9" s="1"/>
  <c r="B87" i="9"/>
  <c r="B115" i="9" s="1"/>
  <c r="O87" i="10"/>
  <c r="O114" i="10" s="1"/>
  <c r="N87" i="10"/>
  <c r="N114" i="10" s="1"/>
  <c r="M87" i="10"/>
  <c r="M115" i="10" s="1"/>
  <c r="S115" i="10" s="1"/>
  <c r="L87" i="10"/>
  <c r="K87" i="10"/>
  <c r="K115" i="10" s="1"/>
  <c r="J87" i="10"/>
  <c r="I87" i="10"/>
  <c r="H87" i="10"/>
  <c r="G87" i="10"/>
  <c r="G115" i="10" s="1"/>
  <c r="F87" i="10"/>
  <c r="F115" i="10" s="1"/>
  <c r="D87" i="10"/>
  <c r="D115" i="10" s="1"/>
  <c r="C87" i="10"/>
  <c r="B87" i="10"/>
  <c r="B115" i="10" s="1"/>
  <c r="O87" i="11"/>
  <c r="O115" i="11" s="1"/>
  <c r="N87" i="11"/>
  <c r="M87" i="11"/>
  <c r="L87" i="11"/>
  <c r="K87" i="11"/>
  <c r="K115" i="11" s="1"/>
  <c r="J87" i="11"/>
  <c r="I87" i="11"/>
  <c r="I115" i="11" s="1"/>
  <c r="H87" i="11"/>
  <c r="H115" i="11" s="1"/>
  <c r="G87" i="11"/>
  <c r="G115" i="11" s="1"/>
  <c r="F87" i="11"/>
  <c r="D87" i="11"/>
  <c r="D115" i="11" s="1"/>
  <c r="C87" i="11"/>
  <c r="C115" i="11" s="1"/>
  <c r="B87" i="11"/>
  <c r="B115" i="11" s="1"/>
  <c r="O87" i="12"/>
  <c r="O115" i="12" s="1"/>
  <c r="N87" i="12"/>
  <c r="M87" i="12"/>
  <c r="L87" i="12"/>
  <c r="L115" i="12" s="1"/>
  <c r="R115" i="12" s="1"/>
  <c r="K87" i="12"/>
  <c r="J87" i="12"/>
  <c r="I87" i="12"/>
  <c r="H87" i="12"/>
  <c r="H115" i="12" s="1"/>
  <c r="G87" i="12"/>
  <c r="G115" i="12" s="1"/>
  <c r="F87" i="12"/>
  <c r="F115" i="12" s="1"/>
  <c r="D87" i="12"/>
  <c r="C87" i="12"/>
  <c r="B87" i="12"/>
  <c r="O87" i="13"/>
  <c r="O115" i="13" s="1"/>
  <c r="N87" i="13"/>
  <c r="M87" i="13"/>
  <c r="L87" i="13"/>
  <c r="L115" i="13" s="1"/>
  <c r="R115" i="13" s="1"/>
  <c r="K87" i="13"/>
  <c r="K115" i="13" s="1"/>
  <c r="J87" i="13"/>
  <c r="I87" i="13"/>
  <c r="I115" i="13" s="1"/>
  <c r="H87" i="13"/>
  <c r="H115" i="13" s="1"/>
  <c r="G87" i="13"/>
  <c r="F87" i="13"/>
  <c r="F115" i="13" s="1"/>
  <c r="D87" i="13"/>
  <c r="C87" i="13"/>
  <c r="C115" i="13" s="1"/>
  <c r="B87" i="13"/>
  <c r="O87" i="14"/>
  <c r="N87" i="14"/>
  <c r="M87" i="14"/>
  <c r="L87" i="14"/>
  <c r="K87" i="14"/>
  <c r="J87" i="14"/>
  <c r="I87" i="14"/>
  <c r="H87" i="14"/>
  <c r="G87" i="14"/>
  <c r="F87" i="14"/>
  <c r="D87" i="14"/>
  <c r="C87" i="14"/>
  <c r="B87" i="14"/>
  <c r="B115" i="14" s="1"/>
  <c r="O87" i="15"/>
  <c r="N87" i="15"/>
  <c r="N114" i="15" s="1"/>
  <c r="M87" i="15"/>
  <c r="L87" i="15"/>
  <c r="K87" i="15"/>
  <c r="J87" i="15"/>
  <c r="I87" i="15"/>
  <c r="H87" i="15"/>
  <c r="G87" i="15"/>
  <c r="G115" i="15" s="1"/>
  <c r="F87" i="15"/>
  <c r="D87" i="15"/>
  <c r="C87" i="15"/>
  <c r="B87" i="15"/>
  <c r="B115" i="15" s="1"/>
  <c r="O87" i="16"/>
  <c r="O115" i="16" s="1"/>
  <c r="N87" i="16"/>
  <c r="N115" i="16" s="1"/>
  <c r="M87" i="16"/>
  <c r="L87" i="16"/>
  <c r="K87" i="16"/>
  <c r="J87" i="16"/>
  <c r="J115" i="16" s="1"/>
  <c r="I87" i="16"/>
  <c r="H87" i="16"/>
  <c r="H115" i="16" s="1"/>
  <c r="G87" i="16"/>
  <c r="G115" i="16" s="1"/>
  <c r="F87" i="16"/>
  <c r="F115" i="16" s="1"/>
  <c r="D87" i="16"/>
  <c r="C87" i="16"/>
  <c r="C115" i="16" s="1"/>
  <c r="B87" i="16"/>
  <c r="B115" i="16" s="1"/>
  <c r="O87" i="17"/>
  <c r="O115" i="17" s="1"/>
  <c r="N87" i="17"/>
  <c r="N115" i="17" s="1"/>
  <c r="M87" i="17"/>
  <c r="L87" i="17"/>
  <c r="L115" i="17" s="1"/>
  <c r="R115" i="17" s="1"/>
  <c r="K87" i="17"/>
  <c r="J87" i="17"/>
  <c r="I87" i="17"/>
  <c r="H87" i="17"/>
  <c r="G87" i="17"/>
  <c r="G115" i="17" s="1"/>
  <c r="F87" i="17"/>
  <c r="F115" i="17" s="1"/>
  <c r="D87" i="17"/>
  <c r="C87" i="17"/>
  <c r="B87" i="17"/>
  <c r="O87" i="18"/>
  <c r="N87" i="18"/>
  <c r="M87" i="18"/>
  <c r="L87" i="18"/>
  <c r="K87" i="18"/>
  <c r="K115" i="18" s="1"/>
  <c r="J87" i="18"/>
  <c r="J115" i="18" s="1"/>
  <c r="I87" i="18"/>
  <c r="I115" i="18" s="1"/>
  <c r="H87" i="18"/>
  <c r="H115" i="18" s="1"/>
  <c r="G87" i="18"/>
  <c r="G115" i="18" s="1"/>
  <c r="F87" i="18"/>
  <c r="F115" i="18" s="1"/>
  <c r="D87" i="18"/>
  <c r="D115" i="18" s="1"/>
  <c r="C87" i="18"/>
  <c r="B87" i="18"/>
  <c r="O87" i="19"/>
  <c r="N87" i="19"/>
  <c r="M87" i="19"/>
  <c r="M115" i="19" s="1"/>
  <c r="S115" i="19" s="1"/>
  <c r="L87" i="19"/>
  <c r="K87" i="19"/>
  <c r="J87" i="19"/>
  <c r="J115" i="19" s="1"/>
  <c r="I87" i="19"/>
  <c r="I115" i="19" s="1"/>
  <c r="H87" i="19"/>
  <c r="G87" i="19"/>
  <c r="F87" i="19"/>
  <c r="D87" i="19"/>
  <c r="C87" i="19"/>
  <c r="B87" i="19"/>
  <c r="O87" i="20"/>
  <c r="O114" i="20" s="1"/>
  <c r="N87" i="20"/>
  <c r="N114" i="20" s="1"/>
  <c r="M87" i="20"/>
  <c r="L87" i="20"/>
  <c r="L115" i="20" s="1"/>
  <c r="R115" i="20" s="1"/>
  <c r="K87" i="20"/>
  <c r="J87" i="20"/>
  <c r="I87" i="20"/>
  <c r="I115" i="20" s="1"/>
  <c r="H87" i="20"/>
  <c r="G87" i="20"/>
  <c r="G115" i="20" s="1"/>
  <c r="F87" i="20"/>
  <c r="D87" i="20"/>
  <c r="C87" i="20"/>
  <c r="B87" i="20"/>
  <c r="O87" i="1"/>
  <c r="N87" i="1"/>
  <c r="N115" i="1" s="1"/>
  <c r="M87" i="1"/>
  <c r="M115" i="1" s="1"/>
  <c r="S115" i="1" s="1"/>
  <c r="L87" i="1"/>
  <c r="K87" i="1"/>
  <c r="J87" i="1"/>
  <c r="I87" i="1"/>
  <c r="I115" i="1" s="1"/>
  <c r="H87" i="1"/>
  <c r="H115" i="1" s="1"/>
  <c r="G87" i="1"/>
  <c r="G115" i="1" s="1"/>
  <c r="F87" i="1"/>
  <c r="F115" i="1" s="1"/>
  <c r="D87" i="1"/>
  <c r="D115" i="1" s="1"/>
  <c r="C87" i="1"/>
  <c r="C115" i="1" s="1"/>
  <c r="B87" i="1"/>
  <c r="B115" i="1" s="1"/>
  <c r="O115" i="2"/>
  <c r="N115" i="2"/>
  <c r="M115" i="2"/>
  <c r="S115" i="2" s="1"/>
  <c r="K115" i="2"/>
  <c r="H115" i="2"/>
  <c r="G115" i="2"/>
  <c r="F115" i="2"/>
  <c r="D115" i="2"/>
  <c r="C115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S104" i="2"/>
  <c r="R104" i="2"/>
  <c r="E104" i="2"/>
  <c r="U104" i="2" s="1"/>
  <c r="S103" i="2"/>
  <c r="R103" i="2"/>
  <c r="E103" i="2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U99" i="2" s="1"/>
  <c r="S98" i="2"/>
  <c r="R98" i="2"/>
  <c r="E98" i="2"/>
  <c r="U98" i="2" s="1"/>
  <c r="M97" i="2"/>
  <c r="S97" i="2" s="1"/>
  <c r="L97" i="2"/>
  <c r="L114" i="2" s="1"/>
  <c r="R114" i="2" s="1"/>
  <c r="K97" i="2"/>
  <c r="K114" i="2" s="1"/>
  <c r="J97" i="2"/>
  <c r="I97" i="2"/>
  <c r="I114" i="2" s="1"/>
  <c r="H97" i="2"/>
  <c r="H114" i="2" s="1"/>
  <c r="G97" i="2"/>
  <c r="G114" i="2" s="1"/>
  <c r="F97" i="2"/>
  <c r="F114" i="2" s="1"/>
  <c r="D97" i="2"/>
  <c r="D114" i="2" s="1"/>
  <c r="C97" i="2"/>
  <c r="B97" i="2"/>
  <c r="B114" i="2" s="1"/>
  <c r="G115" i="3"/>
  <c r="F115" i="3"/>
  <c r="D115" i="3"/>
  <c r="C115" i="3"/>
  <c r="B115" i="3"/>
  <c r="U113" i="3"/>
  <c r="T113" i="3"/>
  <c r="S113" i="3"/>
  <c r="R113" i="3"/>
  <c r="S112" i="3"/>
  <c r="R112" i="3"/>
  <c r="E112" i="3"/>
  <c r="U112" i="3" s="1"/>
  <c r="S111" i="3"/>
  <c r="R111" i="3"/>
  <c r="E111" i="3"/>
  <c r="T111" i="3" s="1"/>
  <c r="S110" i="3"/>
  <c r="R110" i="3"/>
  <c r="E110" i="3"/>
  <c r="U110" i="3" s="1"/>
  <c r="S109" i="3"/>
  <c r="R109" i="3"/>
  <c r="E109" i="3"/>
  <c r="U109" i="3" s="1"/>
  <c r="S108" i="3"/>
  <c r="R108" i="3"/>
  <c r="E108" i="3"/>
  <c r="U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U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U100" i="3"/>
  <c r="S100" i="3"/>
  <c r="R100" i="3"/>
  <c r="E100" i="3"/>
  <c r="T100" i="3" s="1"/>
  <c r="S99" i="3"/>
  <c r="R99" i="3"/>
  <c r="E99" i="3"/>
  <c r="U99" i="3" s="1"/>
  <c r="S98" i="3"/>
  <c r="R98" i="3"/>
  <c r="E98" i="3"/>
  <c r="T98" i="3" s="1"/>
  <c r="M97" i="3"/>
  <c r="S97" i="3" s="1"/>
  <c r="L97" i="3"/>
  <c r="L114" i="3" s="1"/>
  <c r="R114" i="3" s="1"/>
  <c r="K97" i="3"/>
  <c r="J97" i="3"/>
  <c r="I97" i="3"/>
  <c r="H97" i="3"/>
  <c r="G97" i="3"/>
  <c r="G114" i="3" s="1"/>
  <c r="F97" i="3"/>
  <c r="F114" i="3" s="1"/>
  <c r="D97" i="3"/>
  <c r="D114" i="3" s="1"/>
  <c r="C97" i="3"/>
  <c r="C114" i="3" s="1"/>
  <c r="B97" i="3"/>
  <c r="B114" i="3" s="1"/>
  <c r="O115" i="4"/>
  <c r="N115" i="4"/>
  <c r="L115" i="4"/>
  <c r="R115" i="4" s="1"/>
  <c r="K115" i="4"/>
  <c r="J115" i="4"/>
  <c r="I115" i="4"/>
  <c r="H115" i="4"/>
  <c r="G115" i="4"/>
  <c r="B115" i="4"/>
  <c r="U113" i="4"/>
  <c r="T113" i="4"/>
  <c r="S113" i="4"/>
  <c r="R113" i="4"/>
  <c r="S112" i="4"/>
  <c r="R112" i="4"/>
  <c r="E112" i="4"/>
  <c r="U112" i="4" s="1"/>
  <c r="S111" i="4"/>
  <c r="R111" i="4"/>
  <c r="E111" i="4"/>
  <c r="U111" i="4" s="1"/>
  <c r="S110" i="4"/>
  <c r="R110" i="4"/>
  <c r="E110" i="4"/>
  <c r="U110" i="4" s="1"/>
  <c r="S109" i="4"/>
  <c r="R109" i="4"/>
  <c r="E109" i="4"/>
  <c r="U109" i="4" s="1"/>
  <c r="S108" i="4"/>
  <c r="R108" i="4"/>
  <c r="E108" i="4"/>
  <c r="T108" i="4" s="1"/>
  <c r="S107" i="4"/>
  <c r="R107" i="4"/>
  <c r="E107" i="4"/>
  <c r="U107" i="4" s="1"/>
  <c r="S106" i="4"/>
  <c r="R106" i="4"/>
  <c r="E106" i="4"/>
  <c r="T106" i="4" s="1"/>
  <c r="S105" i="4"/>
  <c r="R105" i="4"/>
  <c r="E105" i="4"/>
  <c r="U105" i="4" s="1"/>
  <c r="S104" i="4"/>
  <c r="R104" i="4"/>
  <c r="E104" i="4"/>
  <c r="U104" i="4" s="1"/>
  <c r="S103" i="4"/>
  <c r="R103" i="4"/>
  <c r="E103" i="4"/>
  <c r="S102" i="4"/>
  <c r="R102" i="4"/>
  <c r="E102" i="4"/>
  <c r="U102" i="4" s="1"/>
  <c r="U101" i="4"/>
  <c r="T101" i="4"/>
  <c r="S101" i="4"/>
  <c r="R101" i="4"/>
  <c r="E101" i="4"/>
  <c r="S100" i="4"/>
  <c r="R100" i="4"/>
  <c r="E100" i="4"/>
  <c r="U100" i="4" s="1"/>
  <c r="S99" i="4"/>
  <c r="R99" i="4"/>
  <c r="E99" i="4"/>
  <c r="S98" i="4"/>
  <c r="R98" i="4"/>
  <c r="E98" i="4"/>
  <c r="U98" i="4" s="1"/>
  <c r="M97" i="4"/>
  <c r="L97" i="4"/>
  <c r="R97" i="4" s="1"/>
  <c r="K97" i="4"/>
  <c r="K114" i="4" s="1"/>
  <c r="J97" i="4"/>
  <c r="J114" i="4" s="1"/>
  <c r="I97" i="4"/>
  <c r="I114" i="4" s="1"/>
  <c r="H97" i="4"/>
  <c r="G97" i="4"/>
  <c r="F97" i="4"/>
  <c r="D97" i="4"/>
  <c r="C97" i="4"/>
  <c r="B97" i="4"/>
  <c r="M115" i="5"/>
  <c r="S115" i="5" s="1"/>
  <c r="K115" i="5"/>
  <c r="J115" i="5"/>
  <c r="I115" i="5"/>
  <c r="H115" i="5"/>
  <c r="G115" i="5"/>
  <c r="F115" i="5"/>
  <c r="D115" i="5"/>
  <c r="B115" i="5"/>
  <c r="U113" i="5"/>
  <c r="T113" i="5"/>
  <c r="S113" i="5"/>
  <c r="R113" i="5"/>
  <c r="S112" i="5"/>
  <c r="R112" i="5"/>
  <c r="E112" i="5"/>
  <c r="U112" i="5" s="1"/>
  <c r="S111" i="5"/>
  <c r="R111" i="5"/>
  <c r="E111" i="5"/>
  <c r="U111" i="5" s="1"/>
  <c r="S110" i="5"/>
  <c r="R110" i="5"/>
  <c r="E110" i="5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S103" i="5"/>
  <c r="R103" i="5"/>
  <c r="E103" i="5"/>
  <c r="T103" i="5" s="1"/>
  <c r="S102" i="5"/>
  <c r="R102" i="5"/>
  <c r="E102" i="5"/>
  <c r="S101" i="5"/>
  <c r="R101" i="5"/>
  <c r="E101" i="5"/>
  <c r="T101" i="5" s="1"/>
  <c r="S100" i="5"/>
  <c r="R100" i="5"/>
  <c r="E100" i="5"/>
  <c r="U100" i="5" s="1"/>
  <c r="S99" i="5"/>
  <c r="R99" i="5"/>
  <c r="E99" i="5"/>
  <c r="S98" i="5"/>
  <c r="R98" i="5"/>
  <c r="E98" i="5"/>
  <c r="T98" i="5" s="1"/>
  <c r="M97" i="5"/>
  <c r="L97" i="5"/>
  <c r="K97" i="5"/>
  <c r="K114" i="5" s="1"/>
  <c r="J97" i="5"/>
  <c r="J114" i="5" s="1"/>
  <c r="I97" i="5"/>
  <c r="I114" i="5" s="1"/>
  <c r="H97" i="5"/>
  <c r="H114" i="5" s="1"/>
  <c r="G97" i="5"/>
  <c r="G114" i="5" s="1"/>
  <c r="F97" i="5"/>
  <c r="F114" i="5" s="1"/>
  <c r="D97" i="5"/>
  <c r="C97" i="5"/>
  <c r="B97" i="5"/>
  <c r="B114" i="5" s="1"/>
  <c r="O115" i="6"/>
  <c r="N115" i="6"/>
  <c r="M115" i="6"/>
  <c r="S115" i="6" s="1"/>
  <c r="L115" i="6"/>
  <c r="R115" i="6" s="1"/>
  <c r="K115" i="6"/>
  <c r="G115" i="6"/>
  <c r="F115" i="6"/>
  <c r="O114" i="6"/>
  <c r="N114" i="6"/>
  <c r="U113" i="6"/>
  <c r="T113" i="6"/>
  <c r="S113" i="6"/>
  <c r="R113" i="6"/>
  <c r="U112" i="6"/>
  <c r="T112" i="6"/>
  <c r="S112" i="6"/>
  <c r="R112" i="6"/>
  <c r="E112" i="6"/>
  <c r="S111" i="6"/>
  <c r="R111" i="6"/>
  <c r="E111" i="6"/>
  <c r="U111" i="6" s="1"/>
  <c r="S110" i="6"/>
  <c r="R110" i="6"/>
  <c r="E110" i="6"/>
  <c r="U110" i="6" s="1"/>
  <c r="S109" i="6"/>
  <c r="R109" i="6"/>
  <c r="E109" i="6"/>
  <c r="T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S104" i="6"/>
  <c r="R104" i="6"/>
  <c r="E104" i="6"/>
  <c r="U104" i="6" s="1"/>
  <c r="S103" i="6"/>
  <c r="R103" i="6"/>
  <c r="E103" i="6"/>
  <c r="U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U100" i="6" s="1"/>
  <c r="S99" i="6"/>
  <c r="R99" i="6"/>
  <c r="E99" i="6"/>
  <c r="U99" i="6" s="1"/>
  <c r="U98" i="6"/>
  <c r="T98" i="6"/>
  <c r="S98" i="6"/>
  <c r="R98" i="6"/>
  <c r="E98" i="6"/>
  <c r="M97" i="6"/>
  <c r="L97" i="6"/>
  <c r="K97" i="6"/>
  <c r="K114" i="6" s="1"/>
  <c r="J97" i="6"/>
  <c r="I97" i="6"/>
  <c r="H97" i="6"/>
  <c r="G97" i="6"/>
  <c r="F97" i="6"/>
  <c r="D97" i="6"/>
  <c r="C97" i="6"/>
  <c r="B97" i="6"/>
  <c r="O115" i="7"/>
  <c r="N115" i="7"/>
  <c r="M115" i="7"/>
  <c r="S115" i="7" s="1"/>
  <c r="L115" i="7"/>
  <c r="R115" i="7" s="1"/>
  <c r="K115" i="7"/>
  <c r="J115" i="7"/>
  <c r="I115" i="7"/>
  <c r="G115" i="7"/>
  <c r="F115" i="7"/>
  <c r="D115" i="7"/>
  <c r="C115" i="7"/>
  <c r="O114" i="7"/>
  <c r="N114" i="7"/>
  <c r="U113" i="7"/>
  <c r="T113" i="7"/>
  <c r="S113" i="7"/>
  <c r="R113" i="7"/>
  <c r="S112" i="7"/>
  <c r="R112" i="7"/>
  <c r="E112" i="7"/>
  <c r="S111" i="7"/>
  <c r="R111" i="7"/>
  <c r="E111" i="7"/>
  <c r="U111" i="7" s="1"/>
  <c r="T110" i="7"/>
  <c r="S110" i="7"/>
  <c r="R110" i="7"/>
  <c r="E110" i="7"/>
  <c r="U110" i="7" s="1"/>
  <c r="S109" i="7"/>
  <c r="R109" i="7"/>
  <c r="E109" i="7"/>
  <c r="T109" i="7" s="1"/>
  <c r="S108" i="7"/>
  <c r="R108" i="7"/>
  <c r="E108" i="7"/>
  <c r="S107" i="7"/>
  <c r="R107" i="7"/>
  <c r="E107" i="7"/>
  <c r="T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T101" i="7" s="1"/>
  <c r="S100" i="7"/>
  <c r="R100" i="7"/>
  <c r="E100" i="7"/>
  <c r="S99" i="7"/>
  <c r="R99" i="7"/>
  <c r="E99" i="7"/>
  <c r="T99" i="7" s="1"/>
  <c r="S98" i="7"/>
  <c r="R98" i="7"/>
  <c r="E98" i="7"/>
  <c r="U98" i="7" s="1"/>
  <c r="M97" i="7"/>
  <c r="S97" i="7" s="1"/>
  <c r="L97" i="7"/>
  <c r="K97" i="7"/>
  <c r="K114" i="7" s="1"/>
  <c r="J97" i="7"/>
  <c r="J114" i="7" s="1"/>
  <c r="I97" i="7"/>
  <c r="I114" i="7" s="1"/>
  <c r="H97" i="7"/>
  <c r="G97" i="7"/>
  <c r="G114" i="7" s="1"/>
  <c r="F97" i="7"/>
  <c r="F114" i="7" s="1"/>
  <c r="D97" i="7"/>
  <c r="D114" i="7" s="1"/>
  <c r="C97" i="7"/>
  <c r="C114" i="7" s="1"/>
  <c r="B97" i="7"/>
  <c r="H115" i="8"/>
  <c r="F115" i="8"/>
  <c r="C115" i="8"/>
  <c r="B115" i="8"/>
  <c r="O114" i="8"/>
  <c r="N114" i="8"/>
  <c r="U113" i="8"/>
  <c r="T113" i="8"/>
  <c r="S113" i="8"/>
  <c r="R113" i="8"/>
  <c r="S112" i="8"/>
  <c r="R112" i="8"/>
  <c r="E112" i="8"/>
  <c r="T112" i="8" s="1"/>
  <c r="S111" i="8"/>
  <c r="R111" i="8"/>
  <c r="E111" i="8"/>
  <c r="S110" i="8"/>
  <c r="R110" i="8"/>
  <c r="E110" i="8"/>
  <c r="T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T104" i="8" s="1"/>
  <c r="S103" i="8"/>
  <c r="R103" i="8"/>
  <c r="E103" i="8"/>
  <c r="S102" i="8"/>
  <c r="R102" i="8"/>
  <c r="E102" i="8"/>
  <c r="T102" i="8" s="1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U98" i="8" s="1"/>
  <c r="M97" i="8"/>
  <c r="S97" i="8" s="1"/>
  <c r="L97" i="8"/>
  <c r="R97" i="8" s="1"/>
  <c r="K97" i="8"/>
  <c r="K114" i="8" s="1"/>
  <c r="J97" i="8"/>
  <c r="I97" i="8"/>
  <c r="I114" i="8" s="1"/>
  <c r="H97" i="8"/>
  <c r="G97" i="8"/>
  <c r="F97" i="8"/>
  <c r="F114" i="8" s="1"/>
  <c r="D97" i="8"/>
  <c r="D114" i="8" s="1"/>
  <c r="C97" i="8"/>
  <c r="C114" i="8" s="1"/>
  <c r="B97" i="8"/>
  <c r="M115" i="9"/>
  <c r="S115" i="9" s="1"/>
  <c r="K115" i="9"/>
  <c r="J115" i="9"/>
  <c r="I115" i="9"/>
  <c r="H115" i="9"/>
  <c r="F115" i="9"/>
  <c r="D115" i="9"/>
  <c r="O114" i="9"/>
  <c r="N114" i="9"/>
  <c r="U113" i="9"/>
  <c r="T113" i="9"/>
  <c r="S113" i="9"/>
  <c r="R113" i="9"/>
  <c r="S112" i="9"/>
  <c r="R112" i="9"/>
  <c r="E112" i="9"/>
  <c r="U112" i="9" s="1"/>
  <c r="S111" i="9"/>
  <c r="R111" i="9"/>
  <c r="E111" i="9"/>
  <c r="U111" i="9" s="1"/>
  <c r="S110" i="9"/>
  <c r="R110" i="9"/>
  <c r="E110" i="9"/>
  <c r="U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S105" i="9"/>
  <c r="R105" i="9"/>
  <c r="E105" i="9"/>
  <c r="T105" i="9" s="1"/>
  <c r="S104" i="9"/>
  <c r="R104" i="9"/>
  <c r="E104" i="9"/>
  <c r="U104" i="9" s="1"/>
  <c r="S103" i="9"/>
  <c r="R103" i="9"/>
  <c r="E103" i="9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S99" i="9"/>
  <c r="R99" i="9"/>
  <c r="E99" i="9"/>
  <c r="T99" i="9" s="1"/>
  <c r="S98" i="9"/>
  <c r="R98" i="9"/>
  <c r="E98" i="9"/>
  <c r="M97" i="9"/>
  <c r="M114" i="9" s="1"/>
  <c r="S114" i="9" s="1"/>
  <c r="L97" i="9"/>
  <c r="R97" i="9" s="1"/>
  <c r="K97" i="9"/>
  <c r="J97" i="9"/>
  <c r="J114" i="9" s="1"/>
  <c r="I97" i="9"/>
  <c r="I114" i="9" s="1"/>
  <c r="H97" i="9"/>
  <c r="H114" i="9" s="1"/>
  <c r="G97" i="9"/>
  <c r="G114" i="9" s="1"/>
  <c r="F97" i="9"/>
  <c r="F114" i="9" s="1"/>
  <c r="D97" i="9"/>
  <c r="C97" i="9"/>
  <c r="B97" i="9"/>
  <c r="O115" i="10"/>
  <c r="L115" i="10"/>
  <c r="R115" i="10" s="1"/>
  <c r="J115" i="10"/>
  <c r="I115" i="10"/>
  <c r="H115" i="10"/>
  <c r="C115" i="10"/>
  <c r="U113" i="10"/>
  <c r="T113" i="10"/>
  <c r="S113" i="10"/>
  <c r="R113" i="10"/>
  <c r="S112" i="10"/>
  <c r="R112" i="10"/>
  <c r="E112" i="10"/>
  <c r="U112" i="10" s="1"/>
  <c r="S111" i="10"/>
  <c r="R111" i="10"/>
  <c r="E111" i="10"/>
  <c r="U111" i="10" s="1"/>
  <c r="S110" i="10"/>
  <c r="R110" i="10"/>
  <c r="E110" i="10"/>
  <c r="T110" i="10" s="1"/>
  <c r="S109" i="10"/>
  <c r="R109" i="10"/>
  <c r="E109" i="10"/>
  <c r="S108" i="10"/>
  <c r="R108" i="10"/>
  <c r="E108" i="10"/>
  <c r="T108" i="10" s="1"/>
  <c r="S107" i="10"/>
  <c r="R107" i="10"/>
  <c r="E107" i="10"/>
  <c r="U107" i="10" s="1"/>
  <c r="S106" i="10"/>
  <c r="R106" i="10"/>
  <c r="E106" i="10"/>
  <c r="S105" i="10"/>
  <c r="R105" i="10"/>
  <c r="E105" i="10"/>
  <c r="U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T102" i="10" s="1"/>
  <c r="S101" i="10"/>
  <c r="R101" i="10"/>
  <c r="E101" i="10"/>
  <c r="S100" i="10"/>
  <c r="R100" i="10"/>
  <c r="E100" i="10"/>
  <c r="T100" i="10" s="1"/>
  <c r="S99" i="10"/>
  <c r="R99" i="10"/>
  <c r="E99" i="10"/>
  <c r="U99" i="10" s="1"/>
  <c r="S98" i="10"/>
  <c r="R98" i="10"/>
  <c r="E98" i="10"/>
  <c r="M97" i="10"/>
  <c r="L97" i="10"/>
  <c r="L114" i="10" s="1"/>
  <c r="R114" i="10" s="1"/>
  <c r="K97" i="10"/>
  <c r="J97" i="10"/>
  <c r="J114" i="10" s="1"/>
  <c r="I97" i="10"/>
  <c r="I114" i="10" s="1"/>
  <c r="H97" i="10"/>
  <c r="G97" i="10"/>
  <c r="G114" i="10" s="1"/>
  <c r="F97" i="10"/>
  <c r="F114" i="10" s="1"/>
  <c r="D97" i="10"/>
  <c r="D114" i="10" s="1"/>
  <c r="C97" i="10"/>
  <c r="B97" i="10"/>
  <c r="N115" i="11"/>
  <c r="M115" i="11"/>
  <c r="S115" i="11" s="1"/>
  <c r="L115" i="11"/>
  <c r="R115" i="11" s="1"/>
  <c r="J115" i="11"/>
  <c r="F115" i="11"/>
  <c r="O114" i="11"/>
  <c r="N114" i="11"/>
  <c r="J114" i="11"/>
  <c r="U113" i="11"/>
  <c r="T113" i="11"/>
  <c r="S113" i="11"/>
  <c r="R113" i="11"/>
  <c r="S112" i="11"/>
  <c r="R112" i="11"/>
  <c r="E112" i="11"/>
  <c r="U111" i="11"/>
  <c r="T111" i="11"/>
  <c r="S111" i="11"/>
  <c r="R111" i="11"/>
  <c r="E111" i="11"/>
  <c r="S110" i="11"/>
  <c r="R110" i="11"/>
  <c r="E110" i="11"/>
  <c r="U110" i="11" s="1"/>
  <c r="S109" i="11"/>
  <c r="R109" i="11"/>
  <c r="E109" i="1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T105" i="11" s="1"/>
  <c r="S104" i="11"/>
  <c r="R104" i="11"/>
  <c r="E104" i="11"/>
  <c r="S103" i="11"/>
  <c r="R103" i="11"/>
  <c r="E103" i="11"/>
  <c r="T103" i="11" s="1"/>
  <c r="S102" i="11"/>
  <c r="R102" i="11"/>
  <c r="E102" i="11"/>
  <c r="U102" i="11" s="1"/>
  <c r="S101" i="11"/>
  <c r="R101" i="11"/>
  <c r="E101" i="11"/>
  <c r="S100" i="11"/>
  <c r="R100" i="11"/>
  <c r="E100" i="11"/>
  <c r="U100" i="11" s="1"/>
  <c r="S99" i="11"/>
  <c r="R99" i="11"/>
  <c r="E99" i="11"/>
  <c r="U99" i="11" s="1"/>
  <c r="S98" i="11"/>
  <c r="R98" i="11"/>
  <c r="E98" i="11"/>
  <c r="U98" i="11" s="1"/>
  <c r="M97" i="11"/>
  <c r="S97" i="11" s="1"/>
  <c r="L97" i="11"/>
  <c r="L114" i="11" s="1"/>
  <c r="R114" i="11" s="1"/>
  <c r="K97" i="11"/>
  <c r="J97" i="11"/>
  <c r="I97" i="11"/>
  <c r="H97" i="11"/>
  <c r="G97" i="11"/>
  <c r="F97" i="11"/>
  <c r="D97" i="11"/>
  <c r="C97" i="11"/>
  <c r="B97" i="11"/>
  <c r="N115" i="12"/>
  <c r="M115" i="12"/>
  <c r="S115" i="12" s="1"/>
  <c r="K115" i="12"/>
  <c r="J115" i="12"/>
  <c r="I115" i="12"/>
  <c r="D115" i="12"/>
  <c r="C115" i="12"/>
  <c r="B115" i="12"/>
  <c r="N114" i="12"/>
  <c r="U113" i="12"/>
  <c r="T113" i="12"/>
  <c r="S113" i="12"/>
  <c r="R113" i="12"/>
  <c r="S112" i="12"/>
  <c r="R112" i="12"/>
  <c r="E112" i="12"/>
  <c r="S111" i="12"/>
  <c r="R111" i="12"/>
  <c r="E111" i="12"/>
  <c r="U111" i="12" s="1"/>
  <c r="S110" i="12"/>
  <c r="R110" i="12"/>
  <c r="E110" i="12"/>
  <c r="U110" i="12" s="1"/>
  <c r="S109" i="12"/>
  <c r="R109" i="12"/>
  <c r="E109" i="12"/>
  <c r="U109" i="12" s="1"/>
  <c r="S108" i="12"/>
  <c r="R108" i="12"/>
  <c r="E108" i="12"/>
  <c r="T108" i="12" s="1"/>
  <c r="S107" i="12"/>
  <c r="R107" i="12"/>
  <c r="E107" i="12"/>
  <c r="S106" i="12"/>
  <c r="R106" i="12"/>
  <c r="E106" i="12"/>
  <c r="U106" i="12" s="1"/>
  <c r="S105" i="12"/>
  <c r="R105" i="12"/>
  <c r="E105" i="12"/>
  <c r="U105" i="12" s="1"/>
  <c r="S104" i="12"/>
  <c r="R104" i="12"/>
  <c r="E104" i="12"/>
  <c r="T104" i="12" s="1"/>
  <c r="S103" i="12"/>
  <c r="R103" i="12"/>
  <c r="E103" i="12"/>
  <c r="U103" i="12" s="1"/>
  <c r="S102" i="12"/>
  <c r="R102" i="12"/>
  <c r="E102" i="12"/>
  <c r="S101" i="12"/>
  <c r="R101" i="12"/>
  <c r="E101" i="12"/>
  <c r="U101" i="12" s="1"/>
  <c r="S100" i="12"/>
  <c r="R100" i="12"/>
  <c r="E100" i="12"/>
  <c r="U100" i="12" s="1"/>
  <c r="S99" i="12"/>
  <c r="R99" i="12"/>
  <c r="E99" i="12"/>
  <c r="S98" i="12"/>
  <c r="R98" i="12"/>
  <c r="E98" i="12"/>
  <c r="U98" i="12" s="1"/>
  <c r="M97" i="12"/>
  <c r="L97" i="12"/>
  <c r="L114" i="12" s="1"/>
  <c r="R114" i="12" s="1"/>
  <c r="K97" i="12"/>
  <c r="K114" i="12" s="1"/>
  <c r="J97" i="12"/>
  <c r="J114" i="12" s="1"/>
  <c r="I97" i="12"/>
  <c r="I114" i="12" s="1"/>
  <c r="H97" i="12"/>
  <c r="G97" i="12"/>
  <c r="G114" i="12" s="1"/>
  <c r="F97" i="12"/>
  <c r="F114" i="12" s="1"/>
  <c r="D97" i="12"/>
  <c r="D114" i="12" s="1"/>
  <c r="C97" i="12"/>
  <c r="C114" i="12" s="1"/>
  <c r="B97" i="12"/>
  <c r="B114" i="12" s="1"/>
  <c r="N115" i="13"/>
  <c r="M115" i="13"/>
  <c r="S115" i="13" s="1"/>
  <c r="J115" i="13"/>
  <c r="G115" i="13"/>
  <c r="D115" i="13"/>
  <c r="B115" i="13"/>
  <c r="N114" i="13"/>
  <c r="U113" i="13"/>
  <c r="T113" i="13"/>
  <c r="S113" i="13"/>
  <c r="R113" i="13"/>
  <c r="S112" i="13"/>
  <c r="R112" i="13"/>
  <c r="E112" i="13"/>
  <c r="T112" i="13" s="1"/>
  <c r="S111" i="13"/>
  <c r="R111" i="13"/>
  <c r="E111" i="13"/>
  <c r="S110" i="13"/>
  <c r="R110" i="13"/>
  <c r="E110" i="13"/>
  <c r="S109" i="13"/>
  <c r="R109" i="13"/>
  <c r="E109" i="13"/>
  <c r="U109" i="13" s="1"/>
  <c r="S108" i="13"/>
  <c r="R108" i="13"/>
  <c r="E108" i="13"/>
  <c r="U108" i="13" s="1"/>
  <c r="S107" i="13"/>
  <c r="R107" i="13"/>
  <c r="E107" i="13"/>
  <c r="T107" i="13" s="1"/>
  <c r="S106" i="13"/>
  <c r="R106" i="13"/>
  <c r="E106" i="13"/>
  <c r="T106" i="13" s="1"/>
  <c r="S105" i="13"/>
  <c r="R105" i="13"/>
  <c r="E105" i="13"/>
  <c r="S104" i="13"/>
  <c r="R104" i="13"/>
  <c r="E104" i="13"/>
  <c r="T104" i="13" s="1"/>
  <c r="S103" i="13"/>
  <c r="R103" i="13"/>
  <c r="E103" i="13"/>
  <c r="U103" i="13" s="1"/>
  <c r="S102" i="13"/>
  <c r="R102" i="13"/>
  <c r="E102" i="13"/>
  <c r="U101" i="13"/>
  <c r="S101" i="13"/>
  <c r="R101" i="13"/>
  <c r="E101" i="13"/>
  <c r="T101" i="13" s="1"/>
  <c r="S100" i="13"/>
  <c r="R100" i="13"/>
  <c r="E100" i="13"/>
  <c r="U100" i="13" s="1"/>
  <c r="U99" i="13"/>
  <c r="S99" i="13"/>
  <c r="R99" i="13"/>
  <c r="E99" i="13"/>
  <c r="T99" i="13" s="1"/>
  <c r="S98" i="13"/>
  <c r="R98" i="13"/>
  <c r="E98" i="13"/>
  <c r="M97" i="13"/>
  <c r="M114" i="13" s="1"/>
  <c r="S114" i="13" s="1"/>
  <c r="L97" i="13"/>
  <c r="R97" i="13" s="1"/>
  <c r="K97" i="13"/>
  <c r="K114" i="13" s="1"/>
  <c r="J97" i="13"/>
  <c r="J114" i="13" s="1"/>
  <c r="I97" i="13"/>
  <c r="H97" i="13"/>
  <c r="H114" i="13" s="1"/>
  <c r="G97" i="13"/>
  <c r="G114" i="13" s="1"/>
  <c r="F97" i="13"/>
  <c r="D97" i="13"/>
  <c r="D114" i="13" s="1"/>
  <c r="C97" i="13"/>
  <c r="C114" i="13" s="1"/>
  <c r="B97" i="13"/>
  <c r="B114" i="13" s="1"/>
  <c r="O115" i="14"/>
  <c r="N115" i="14"/>
  <c r="M115" i="14"/>
  <c r="S115" i="14" s="1"/>
  <c r="L115" i="14"/>
  <c r="R115" i="14" s="1"/>
  <c r="K115" i="14"/>
  <c r="J115" i="14"/>
  <c r="I115" i="14"/>
  <c r="H115" i="14"/>
  <c r="G115" i="14"/>
  <c r="F115" i="14"/>
  <c r="D115" i="14"/>
  <c r="C115" i="14"/>
  <c r="O114" i="14"/>
  <c r="N114" i="14"/>
  <c r="U113" i="14"/>
  <c r="T113" i="14"/>
  <c r="S113" i="14"/>
  <c r="R113" i="14"/>
  <c r="S112" i="14"/>
  <c r="R112" i="14"/>
  <c r="E112" i="14"/>
  <c r="T112" i="14" s="1"/>
  <c r="S111" i="14"/>
  <c r="R111" i="14"/>
  <c r="E111" i="14"/>
  <c r="S110" i="14"/>
  <c r="R110" i="14"/>
  <c r="E110" i="14"/>
  <c r="T110" i="14" s="1"/>
  <c r="S109" i="14"/>
  <c r="R109" i="14"/>
  <c r="E109" i="14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T104" i="14" s="1"/>
  <c r="S103" i="14"/>
  <c r="R103" i="14"/>
  <c r="E103" i="14"/>
  <c r="S102" i="14"/>
  <c r="R102" i="14"/>
  <c r="E102" i="14"/>
  <c r="T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M97" i="14"/>
  <c r="L97" i="14"/>
  <c r="K97" i="14"/>
  <c r="J97" i="14"/>
  <c r="I97" i="14"/>
  <c r="I114" i="14" s="1"/>
  <c r="H97" i="14"/>
  <c r="H114" i="14" s="1"/>
  <c r="G97" i="14"/>
  <c r="G114" i="14" s="1"/>
  <c r="F97" i="14"/>
  <c r="D97" i="14"/>
  <c r="D114" i="14" s="1"/>
  <c r="C97" i="14"/>
  <c r="B97" i="14"/>
  <c r="N115" i="15"/>
  <c r="M115" i="15"/>
  <c r="S115" i="15" s="1"/>
  <c r="K115" i="15"/>
  <c r="J115" i="15"/>
  <c r="I115" i="15"/>
  <c r="H115" i="15"/>
  <c r="F115" i="15"/>
  <c r="D115" i="15"/>
  <c r="C115" i="15"/>
  <c r="U113" i="15"/>
  <c r="T113" i="15"/>
  <c r="S113" i="15"/>
  <c r="R113" i="15"/>
  <c r="T112" i="15"/>
  <c r="S112" i="15"/>
  <c r="R112" i="15"/>
  <c r="E112" i="15"/>
  <c r="U112" i="15" s="1"/>
  <c r="S111" i="15"/>
  <c r="R111" i="15"/>
  <c r="E111" i="15"/>
  <c r="U111" i="15" s="1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S106" i="15"/>
  <c r="R106" i="15"/>
  <c r="E106" i="15"/>
  <c r="U106" i="15" s="1"/>
  <c r="S105" i="15"/>
  <c r="R105" i="15"/>
  <c r="E105" i="15"/>
  <c r="T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S101" i="15"/>
  <c r="R101" i="15"/>
  <c r="E101" i="15"/>
  <c r="U101" i="15" s="1"/>
  <c r="S100" i="15"/>
  <c r="R100" i="15"/>
  <c r="E100" i="15"/>
  <c r="U100" i="15" s="1"/>
  <c r="S99" i="15"/>
  <c r="R99" i="15"/>
  <c r="E99" i="15"/>
  <c r="T99" i="15" s="1"/>
  <c r="S98" i="15"/>
  <c r="R98" i="15"/>
  <c r="E98" i="15"/>
  <c r="U98" i="15" s="1"/>
  <c r="M97" i="15"/>
  <c r="S97" i="15" s="1"/>
  <c r="L97" i="15"/>
  <c r="R97" i="15" s="1"/>
  <c r="K97" i="15"/>
  <c r="K114" i="15" s="1"/>
  <c r="J97" i="15"/>
  <c r="I97" i="15"/>
  <c r="I114" i="15" s="1"/>
  <c r="H97" i="15"/>
  <c r="H114" i="15" s="1"/>
  <c r="G97" i="15"/>
  <c r="F97" i="15"/>
  <c r="F114" i="15" s="1"/>
  <c r="D97" i="15"/>
  <c r="D114" i="15" s="1"/>
  <c r="C97" i="15"/>
  <c r="C114" i="15" s="1"/>
  <c r="B97" i="15"/>
  <c r="M115" i="16"/>
  <c r="S115" i="16" s="1"/>
  <c r="L115" i="16"/>
  <c r="R115" i="16" s="1"/>
  <c r="K115" i="16"/>
  <c r="I115" i="16"/>
  <c r="D115" i="16"/>
  <c r="O114" i="16"/>
  <c r="U113" i="16"/>
  <c r="T113" i="16"/>
  <c r="S113" i="16"/>
  <c r="R113" i="16"/>
  <c r="S112" i="16"/>
  <c r="R112" i="16"/>
  <c r="E112" i="16"/>
  <c r="U112" i="16" s="1"/>
  <c r="U111" i="16"/>
  <c r="S111" i="16"/>
  <c r="R111" i="16"/>
  <c r="E111" i="16"/>
  <c r="T111" i="16" s="1"/>
  <c r="S110" i="16"/>
  <c r="R110" i="16"/>
  <c r="E110" i="16"/>
  <c r="T110" i="16" s="1"/>
  <c r="S109" i="16"/>
  <c r="R109" i="16"/>
  <c r="E109" i="16"/>
  <c r="T109" i="16" s="1"/>
  <c r="S108" i="16"/>
  <c r="R108" i="16"/>
  <c r="E108" i="16"/>
  <c r="S107" i="16"/>
  <c r="R107" i="16"/>
  <c r="E107" i="16"/>
  <c r="U107" i="16" s="1"/>
  <c r="S106" i="16"/>
  <c r="R106" i="16"/>
  <c r="E106" i="16"/>
  <c r="U106" i="16" s="1"/>
  <c r="S105" i="16"/>
  <c r="R105" i="16"/>
  <c r="E105" i="16"/>
  <c r="S104" i="16"/>
  <c r="R104" i="16"/>
  <c r="E104" i="16"/>
  <c r="U104" i="16" s="1"/>
  <c r="S103" i="16"/>
  <c r="R103" i="16"/>
  <c r="E103" i="16"/>
  <c r="U103" i="16" s="1"/>
  <c r="S102" i="16"/>
  <c r="R102" i="16"/>
  <c r="E102" i="16"/>
  <c r="T102" i="16" s="1"/>
  <c r="S101" i="16"/>
  <c r="R101" i="16"/>
  <c r="E101" i="16"/>
  <c r="T101" i="16" s="1"/>
  <c r="S100" i="16"/>
  <c r="R100" i="16"/>
  <c r="E100" i="16"/>
  <c r="S99" i="16"/>
  <c r="R99" i="16"/>
  <c r="E99" i="16"/>
  <c r="U99" i="16" s="1"/>
  <c r="S98" i="16"/>
  <c r="R98" i="16"/>
  <c r="E98" i="16"/>
  <c r="U98" i="16" s="1"/>
  <c r="M97" i="16"/>
  <c r="S97" i="16" s="1"/>
  <c r="L97" i="16"/>
  <c r="R97" i="16" s="1"/>
  <c r="K97" i="16"/>
  <c r="K114" i="16" s="1"/>
  <c r="J97" i="16"/>
  <c r="I97" i="16"/>
  <c r="I114" i="16" s="1"/>
  <c r="H97" i="16"/>
  <c r="G97" i="16"/>
  <c r="F97" i="16"/>
  <c r="D97" i="16"/>
  <c r="C97" i="16"/>
  <c r="B97" i="16"/>
  <c r="M115" i="17"/>
  <c r="S115" i="17" s="1"/>
  <c r="K115" i="17"/>
  <c r="J115" i="17"/>
  <c r="I115" i="17"/>
  <c r="H115" i="17"/>
  <c r="D115" i="17"/>
  <c r="C115" i="17"/>
  <c r="B115" i="17"/>
  <c r="O114" i="17"/>
  <c r="U113" i="17"/>
  <c r="T113" i="17"/>
  <c r="S113" i="17"/>
  <c r="R113" i="17"/>
  <c r="S112" i="17"/>
  <c r="R112" i="17"/>
  <c r="E112" i="17"/>
  <c r="U112" i="17" s="1"/>
  <c r="S111" i="17"/>
  <c r="R111" i="17"/>
  <c r="E111" i="17"/>
  <c r="T111" i="17" s="1"/>
  <c r="S110" i="17"/>
  <c r="R110" i="17"/>
  <c r="E110" i="17"/>
  <c r="U110" i="17" s="1"/>
  <c r="S109" i="17"/>
  <c r="R109" i="17"/>
  <c r="E109" i="17"/>
  <c r="U109" i="17" s="1"/>
  <c r="S108" i="17"/>
  <c r="R108" i="17"/>
  <c r="E108" i="17"/>
  <c r="S107" i="17"/>
  <c r="R107" i="17"/>
  <c r="E107" i="17"/>
  <c r="U107" i="17" s="1"/>
  <c r="S106" i="17"/>
  <c r="R106" i="17"/>
  <c r="E106" i="17"/>
  <c r="U106" i="17" s="1"/>
  <c r="S105" i="17"/>
  <c r="R105" i="17"/>
  <c r="E105" i="17"/>
  <c r="T105" i="17" s="1"/>
  <c r="S104" i="17"/>
  <c r="R104" i="17"/>
  <c r="E104" i="17"/>
  <c r="U104" i="17" s="1"/>
  <c r="S103" i="17"/>
  <c r="R103" i="17"/>
  <c r="E103" i="17"/>
  <c r="T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S98" i="17"/>
  <c r="R98" i="17"/>
  <c r="E98" i="17"/>
  <c r="M97" i="17"/>
  <c r="M114" i="17" s="1"/>
  <c r="S114" i="17" s="1"/>
  <c r="L97" i="17"/>
  <c r="R97" i="17" s="1"/>
  <c r="K97" i="17"/>
  <c r="J97" i="17"/>
  <c r="J114" i="17" s="1"/>
  <c r="I97" i="17"/>
  <c r="I114" i="17" s="1"/>
  <c r="H97" i="17"/>
  <c r="H114" i="17" s="1"/>
  <c r="G97" i="17"/>
  <c r="F97" i="17"/>
  <c r="D97" i="17"/>
  <c r="C97" i="17"/>
  <c r="C114" i="17" s="1"/>
  <c r="B97" i="17"/>
  <c r="B114" i="17" s="1"/>
  <c r="O115" i="18"/>
  <c r="N115" i="18"/>
  <c r="M115" i="18"/>
  <c r="S115" i="18" s="1"/>
  <c r="L115" i="18"/>
  <c r="R115" i="18" s="1"/>
  <c r="C115" i="18"/>
  <c r="B115" i="18"/>
  <c r="O114" i="18"/>
  <c r="N114" i="18"/>
  <c r="U113" i="18"/>
  <c r="T113" i="18"/>
  <c r="S113" i="18"/>
  <c r="R113" i="18"/>
  <c r="S112" i="18"/>
  <c r="R112" i="18"/>
  <c r="E112" i="18"/>
  <c r="U112" i="18" s="1"/>
  <c r="S111" i="18"/>
  <c r="R111" i="18"/>
  <c r="E111" i="18"/>
  <c r="S110" i="18"/>
  <c r="R110" i="18"/>
  <c r="E110" i="18"/>
  <c r="U110" i="18" s="1"/>
  <c r="S109" i="18"/>
  <c r="R109" i="18"/>
  <c r="E109" i="18"/>
  <c r="S108" i="18"/>
  <c r="R108" i="18"/>
  <c r="E108" i="18"/>
  <c r="T108" i="18" s="1"/>
  <c r="S107" i="18"/>
  <c r="R107" i="18"/>
  <c r="E107" i="18"/>
  <c r="S106" i="18"/>
  <c r="R106" i="18"/>
  <c r="E106" i="18"/>
  <c r="T106" i="18" s="1"/>
  <c r="S105" i="18"/>
  <c r="R105" i="18"/>
  <c r="E105" i="18"/>
  <c r="S104" i="18"/>
  <c r="R104" i="18"/>
  <c r="E104" i="18"/>
  <c r="U104" i="18" s="1"/>
  <c r="S103" i="18"/>
  <c r="R103" i="18"/>
  <c r="E103" i="18"/>
  <c r="S102" i="18"/>
  <c r="R102" i="18"/>
  <c r="E102" i="18"/>
  <c r="U102" i="18" s="1"/>
  <c r="S101" i="18"/>
  <c r="R101" i="18"/>
  <c r="E101" i="18"/>
  <c r="S100" i="18"/>
  <c r="R100" i="18"/>
  <c r="E100" i="18"/>
  <c r="T100" i="18" s="1"/>
  <c r="S99" i="18"/>
  <c r="R99" i="18"/>
  <c r="E99" i="18"/>
  <c r="U99" i="18" s="1"/>
  <c r="S98" i="18"/>
  <c r="R98" i="18"/>
  <c r="E98" i="18"/>
  <c r="T98" i="18" s="1"/>
  <c r="M97" i="18"/>
  <c r="L97" i="18"/>
  <c r="K97" i="18"/>
  <c r="J97" i="18"/>
  <c r="I97" i="18"/>
  <c r="I114" i="18" s="1"/>
  <c r="H97" i="18"/>
  <c r="G97" i="18"/>
  <c r="F97" i="18"/>
  <c r="D97" i="18"/>
  <c r="C97" i="18"/>
  <c r="C114" i="18" s="1"/>
  <c r="B97" i="18"/>
  <c r="B114" i="18" s="1"/>
  <c r="O115" i="19"/>
  <c r="N115" i="19"/>
  <c r="L115" i="19"/>
  <c r="R115" i="19" s="1"/>
  <c r="K115" i="19"/>
  <c r="H115" i="19"/>
  <c r="G115" i="19"/>
  <c r="F115" i="19"/>
  <c r="D115" i="19"/>
  <c r="C115" i="19"/>
  <c r="B115" i="19"/>
  <c r="O114" i="19"/>
  <c r="N114" i="19"/>
  <c r="U113" i="19"/>
  <c r="T113" i="19"/>
  <c r="S113" i="19"/>
  <c r="R113" i="19"/>
  <c r="S112" i="19"/>
  <c r="R112" i="19"/>
  <c r="E112" i="19"/>
  <c r="S111" i="19"/>
  <c r="R111" i="19"/>
  <c r="E111" i="19"/>
  <c r="U110" i="19"/>
  <c r="S110" i="19"/>
  <c r="R110" i="19"/>
  <c r="E110" i="19"/>
  <c r="T110" i="19" s="1"/>
  <c r="S109" i="19"/>
  <c r="R109" i="19"/>
  <c r="E109" i="19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S102" i="19"/>
  <c r="R102" i="19"/>
  <c r="E102" i="19"/>
  <c r="T102" i="19" s="1"/>
  <c r="S101" i="19"/>
  <c r="R101" i="19"/>
  <c r="E101" i="19"/>
  <c r="S100" i="19"/>
  <c r="R100" i="19"/>
  <c r="E100" i="19"/>
  <c r="U100" i="19" s="1"/>
  <c r="S99" i="19"/>
  <c r="R99" i="19"/>
  <c r="E99" i="19"/>
  <c r="S98" i="19"/>
  <c r="R98" i="19"/>
  <c r="E98" i="19"/>
  <c r="U98" i="19" s="1"/>
  <c r="M97" i="19"/>
  <c r="M114" i="19" s="1"/>
  <c r="S114" i="19" s="1"/>
  <c r="L97" i="19"/>
  <c r="R97" i="19" s="1"/>
  <c r="K97" i="19"/>
  <c r="J97" i="19"/>
  <c r="I97" i="19"/>
  <c r="I114" i="19" s="1"/>
  <c r="H97" i="19"/>
  <c r="H114" i="19" s="1"/>
  <c r="G97" i="19"/>
  <c r="G114" i="19" s="1"/>
  <c r="F97" i="19"/>
  <c r="F114" i="19" s="1"/>
  <c r="D97" i="19"/>
  <c r="C97" i="19"/>
  <c r="C114" i="19" s="1"/>
  <c r="B97" i="19"/>
  <c r="N115" i="20"/>
  <c r="M115" i="20"/>
  <c r="S115" i="20" s="1"/>
  <c r="K115" i="20"/>
  <c r="J115" i="20"/>
  <c r="H115" i="20"/>
  <c r="F115" i="20"/>
  <c r="D115" i="20"/>
  <c r="C115" i="20"/>
  <c r="B115" i="20"/>
  <c r="U113" i="20"/>
  <c r="T113" i="20"/>
  <c r="S113" i="20"/>
  <c r="R113" i="20"/>
  <c r="S112" i="20"/>
  <c r="R112" i="20"/>
  <c r="E112" i="20"/>
  <c r="S111" i="20"/>
  <c r="R111" i="20"/>
  <c r="E111" i="20"/>
  <c r="U111" i="20" s="1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T106" i="20" s="1"/>
  <c r="S105" i="20"/>
  <c r="R105" i="20"/>
  <c r="E105" i="20"/>
  <c r="U105" i="20" s="1"/>
  <c r="S104" i="20"/>
  <c r="R104" i="20"/>
  <c r="E104" i="20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T99" i="20"/>
  <c r="S99" i="20"/>
  <c r="R99" i="20"/>
  <c r="E99" i="20"/>
  <c r="U99" i="20" s="1"/>
  <c r="S98" i="20"/>
  <c r="R98" i="20"/>
  <c r="E98" i="20"/>
  <c r="T98" i="20" s="1"/>
  <c r="M97" i="20"/>
  <c r="L97" i="20"/>
  <c r="K97" i="20"/>
  <c r="J97" i="20"/>
  <c r="J114" i="20" s="1"/>
  <c r="I97" i="20"/>
  <c r="I114" i="20" s="1"/>
  <c r="H97" i="20"/>
  <c r="H114" i="20" s="1"/>
  <c r="G97" i="20"/>
  <c r="G114" i="20" s="1"/>
  <c r="F97" i="20"/>
  <c r="F114" i="20" s="1"/>
  <c r="D97" i="20"/>
  <c r="D114" i="20" s="1"/>
  <c r="C97" i="20"/>
  <c r="B97" i="20"/>
  <c r="B114" i="20" s="1"/>
  <c r="O115" i="1"/>
  <c r="L115" i="1"/>
  <c r="R115" i="1" s="1"/>
  <c r="K115" i="1"/>
  <c r="J115" i="1"/>
  <c r="O114" i="1"/>
  <c r="N114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S108" i="1"/>
  <c r="R108" i="1"/>
  <c r="E108" i="1"/>
  <c r="T108" i="1" s="1"/>
  <c r="S107" i="1"/>
  <c r="R107" i="1"/>
  <c r="E107" i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T102" i="1" s="1"/>
  <c r="S101" i="1"/>
  <c r="R101" i="1"/>
  <c r="E101" i="1"/>
  <c r="U100" i="1"/>
  <c r="S100" i="1"/>
  <c r="R100" i="1"/>
  <c r="E100" i="1"/>
  <c r="T100" i="1" s="1"/>
  <c r="S99" i="1"/>
  <c r="R99" i="1"/>
  <c r="E99" i="1"/>
  <c r="S98" i="1"/>
  <c r="R98" i="1"/>
  <c r="E98" i="1"/>
  <c r="U98" i="1" s="1"/>
  <c r="M97" i="1"/>
  <c r="M114" i="1" s="1"/>
  <c r="S114" i="1" s="1"/>
  <c r="L97" i="1"/>
  <c r="R97" i="1" s="1"/>
  <c r="K97" i="1"/>
  <c r="K114" i="1" s="1"/>
  <c r="J97" i="1"/>
  <c r="J114" i="1" s="1"/>
  <c r="I97" i="1"/>
  <c r="H97" i="1"/>
  <c r="G97" i="1"/>
  <c r="F97" i="1"/>
  <c r="D97" i="1"/>
  <c r="C97" i="1"/>
  <c r="C114" i="1" s="1"/>
  <c r="B97" i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E82" i="9" s="1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E82" i="14" s="1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E82" i="17" s="1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E82" i="19" s="1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E82" i="20" s="1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T96" i="20"/>
  <c r="S96" i="20"/>
  <c r="R96" i="20"/>
  <c r="Q96" i="20"/>
  <c r="P96" i="20"/>
  <c r="E96" i="20"/>
  <c r="U96" i="20" s="1"/>
  <c r="S95" i="20"/>
  <c r="R95" i="20"/>
  <c r="Q95" i="20"/>
  <c r="P95" i="20"/>
  <c r="E95" i="20"/>
  <c r="U94" i="20"/>
  <c r="S94" i="20"/>
  <c r="R94" i="20"/>
  <c r="Q94" i="20"/>
  <c r="P94" i="20"/>
  <c r="E94" i="20"/>
  <c r="T94" i="20" s="1"/>
  <c r="S93" i="20"/>
  <c r="R93" i="20"/>
  <c r="Q93" i="20"/>
  <c r="P93" i="20"/>
  <c r="E93" i="20"/>
  <c r="S92" i="20"/>
  <c r="R92" i="20"/>
  <c r="Q92" i="20"/>
  <c r="P92" i="20"/>
  <c r="E92" i="20"/>
  <c r="U92" i="20" s="1"/>
  <c r="S91" i="20"/>
  <c r="R91" i="20"/>
  <c r="Q91" i="20"/>
  <c r="P91" i="20"/>
  <c r="E91" i="20"/>
  <c r="U91" i="20" s="1"/>
  <c r="S90" i="20"/>
  <c r="R90" i="20"/>
  <c r="Q90" i="20"/>
  <c r="P90" i="20"/>
  <c r="E90" i="20"/>
  <c r="U90" i="20" s="1"/>
  <c r="S89" i="20"/>
  <c r="R89" i="20"/>
  <c r="Q89" i="20"/>
  <c r="P89" i="20"/>
  <c r="E89" i="20"/>
  <c r="S88" i="20"/>
  <c r="R88" i="20"/>
  <c r="Q88" i="20"/>
  <c r="P88" i="20"/>
  <c r="E88" i="20"/>
  <c r="O75" i="20"/>
  <c r="N75" i="20"/>
  <c r="M75" i="20"/>
  <c r="L75" i="20"/>
  <c r="K75" i="20"/>
  <c r="J75" i="20"/>
  <c r="I75" i="20"/>
  <c r="H75" i="20"/>
  <c r="G75" i="20"/>
  <c r="F75" i="20"/>
  <c r="C75" i="20"/>
  <c r="B75" i="20"/>
  <c r="S74" i="20"/>
  <c r="O74" i="20"/>
  <c r="N74" i="20"/>
  <c r="M74" i="20"/>
  <c r="L74" i="20"/>
  <c r="K74" i="20"/>
  <c r="J74" i="20"/>
  <c r="I74" i="20"/>
  <c r="H74" i="20"/>
  <c r="G74" i="20"/>
  <c r="F74" i="20"/>
  <c r="C74" i="20"/>
  <c r="B74" i="20"/>
  <c r="O73" i="20"/>
  <c r="N73" i="20"/>
  <c r="M73" i="20"/>
  <c r="L73" i="20"/>
  <c r="K73" i="20"/>
  <c r="J73" i="20"/>
  <c r="I73" i="20"/>
  <c r="Q73" i="20" s="1"/>
  <c r="H73" i="20"/>
  <c r="R73" i="20" s="1"/>
  <c r="G73" i="20"/>
  <c r="F73" i="20"/>
  <c r="C73" i="20"/>
  <c r="B73" i="20"/>
  <c r="S72" i="20"/>
  <c r="R72" i="20"/>
  <c r="Q72" i="20"/>
  <c r="P72" i="20"/>
  <c r="E72" i="20"/>
  <c r="U72" i="20" s="1"/>
  <c r="U71" i="20"/>
  <c r="S71" i="20"/>
  <c r="R71" i="20"/>
  <c r="Q71" i="20"/>
  <c r="P71" i="20"/>
  <c r="E71" i="20"/>
  <c r="T71" i="20" s="1"/>
  <c r="O69" i="20"/>
  <c r="N69" i="20"/>
  <c r="M69" i="20"/>
  <c r="L69" i="20"/>
  <c r="K69" i="20"/>
  <c r="J69" i="20"/>
  <c r="R69" i="20" s="1"/>
  <c r="I69" i="20"/>
  <c r="Q69" i="20" s="1"/>
  <c r="H69" i="20"/>
  <c r="G69" i="20"/>
  <c r="F69" i="20"/>
  <c r="C69" i="20"/>
  <c r="B69" i="20"/>
  <c r="O68" i="20"/>
  <c r="N68" i="20"/>
  <c r="M68" i="20"/>
  <c r="L68" i="20"/>
  <c r="K68" i="20"/>
  <c r="J68" i="20"/>
  <c r="I68" i="20"/>
  <c r="S68" i="20" s="1"/>
  <c r="H68" i="20"/>
  <c r="R68" i="20" s="1"/>
  <c r="G68" i="20"/>
  <c r="F68" i="20"/>
  <c r="C68" i="20"/>
  <c r="B68" i="20"/>
  <c r="S67" i="20"/>
  <c r="R67" i="20"/>
  <c r="Q67" i="20"/>
  <c r="P67" i="20"/>
  <c r="E67" i="20"/>
  <c r="U67" i="20" s="1"/>
  <c r="U66" i="20"/>
  <c r="S66" i="20"/>
  <c r="R66" i="20"/>
  <c r="Q66" i="20"/>
  <c r="P66" i="20"/>
  <c r="E66" i="20"/>
  <c r="T66" i="20" s="1"/>
  <c r="S65" i="20"/>
  <c r="R65" i="20"/>
  <c r="Q65" i="20"/>
  <c r="P65" i="20"/>
  <c r="E65" i="20"/>
  <c r="U64" i="20"/>
  <c r="T64" i="20"/>
  <c r="S64" i="20"/>
  <c r="R64" i="20"/>
  <c r="Q64" i="20"/>
  <c r="P64" i="20"/>
  <c r="E64" i="20"/>
  <c r="S63" i="20"/>
  <c r="R63" i="20"/>
  <c r="Q63" i="20"/>
  <c r="P63" i="20"/>
  <c r="E63" i="20"/>
  <c r="O61" i="20"/>
  <c r="N61" i="20"/>
  <c r="M61" i="20"/>
  <c r="L61" i="20"/>
  <c r="K61" i="20"/>
  <c r="J61" i="20"/>
  <c r="I61" i="20"/>
  <c r="S61" i="20" s="1"/>
  <c r="H61" i="20"/>
  <c r="R61" i="20" s="1"/>
  <c r="C61" i="20"/>
  <c r="B61" i="20"/>
  <c r="E61" i="20" s="1"/>
  <c r="U60" i="20"/>
  <c r="T60" i="20"/>
  <c r="S60" i="20"/>
  <c r="R60" i="20"/>
  <c r="Q60" i="20"/>
  <c r="P60" i="20"/>
  <c r="E60" i="20"/>
  <c r="S59" i="20"/>
  <c r="R59" i="20"/>
  <c r="Q59" i="20"/>
  <c r="P59" i="20"/>
  <c r="E59" i="20"/>
  <c r="U59" i="20" s="1"/>
  <c r="S58" i="20"/>
  <c r="R58" i="20"/>
  <c r="Q58" i="20"/>
  <c r="P58" i="20"/>
  <c r="E58" i="20"/>
  <c r="U58" i="20" s="1"/>
  <c r="S57" i="20"/>
  <c r="R57" i="20"/>
  <c r="Q57" i="20"/>
  <c r="P57" i="20"/>
  <c r="E57" i="20"/>
  <c r="O55" i="20"/>
  <c r="N55" i="20"/>
  <c r="M55" i="20"/>
  <c r="L55" i="20"/>
  <c r="K55" i="20"/>
  <c r="J55" i="20"/>
  <c r="I55" i="20"/>
  <c r="H55" i="20"/>
  <c r="G55" i="20"/>
  <c r="F55" i="20"/>
  <c r="C55" i="20"/>
  <c r="B55" i="20"/>
  <c r="S54" i="20"/>
  <c r="R54" i="20"/>
  <c r="Q54" i="20"/>
  <c r="P54" i="20"/>
  <c r="E54" i="20"/>
  <c r="U53" i="20"/>
  <c r="T53" i="20"/>
  <c r="S53" i="20"/>
  <c r="R53" i="20"/>
  <c r="Q53" i="20"/>
  <c r="P53" i="20"/>
  <c r="E53" i="20"/>
  <c r="S52" i="20"/>
  <c r="R52" i="20"/>
  <c r="Q52" i="20"/>
  <c r="P52" i="20"/>
  <c r="E52" i="20"/>
  <c r="U52" i="20" s="1"/>
  <c r="S51" i="20"/>
  <c r="R51" i="20"/>
  <c r="Q51" i="20"/>
  <c r="P51" i="20"/>
  <c r="E51" i="20"/>
  <c r="U51" i="20" s="1"/>
  <c r="S50" i="20"/>
  <c r="R50" i="20"/>
  <c r="Q50" i="20"/>
  <c r="P50" i="20"/>
  <c r="E50" i="20"/>
  <c r="U49" i="20"/>
  <c r="S49" i="20"/>
  <c r="R49" i="20"/>
  <c r="Q49" i="20"/>
  <c r="P49" i="20"/>
  <c r="E49" i="20"/>
  <c r="T49" i="20" s="1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S46" i="20"/>
  <c r="R46" i="20"/>
  <c r="Q46" i="20"/>
  <c r="P46" i="20"/>
  <c r="E46" i="20"/>
  <c r="U45" i="20"/>
  <c r="T45" i="20"/>
  <c r="S45" i="20"/>
  <c r="R45" i="20"/>
  <c r="Q45" i="20"/>
  <c r="P45" i="20"/>
  <c r="E45" i="20"/>
  <c r="S44" i="20"/>
  <c r="R44" i="20"/>
  <c r="Q44" i="20"/>
  <c r="P44" i="20"/>
  <c r="E44" i="20"/>
  <c r="U44" i="20" s="1"/>
  <c r="O42" i="20"/>
  <c r="N42" i="20"/>
  <c r="M42" i="20"/>
  <c r="L42" i="20"/>
  <c r="K42" i="20"/>
  <c r="J42" i="20"/>
  <c r="I42" i="20"/>
  <c r="S42" i="20" s="1"/>
  <c r="H42" i="20"/>
  <c r="R42" i="20" s="1"/>
  <c r="G42" i="20"/>
  <c r="F42" i="20"/>
  <c r="C42" i="20"/>
  <c r="B42" i="20"/>
  <c r="E42" i="20" s="1"/>
  <c r="U41" i="20"/>
  <c r="T41" i="20"/>
  <c r="S41" i="20"/>
  <c r="R41" i="20"/>
  <c r="Q41" i="20"/>
  <c r="P41" i="20"/>
  <c r="E41" i="20"/>
  <c r="S40" i="20"/>
  <c r="R40" i="20"/>
  <c r="Q40" i="20"/>
  <c r="P40" i="20"/>
  <c r="E40" i="20"/>
  <c r="U40" i="20" s="1"/>
  <c r="S39" i="20"/>
  <c r="R39" i="20"/>
  <c r="Q39" i="20"/>
  <c r="P39" i="20"/>
  <c r="E39" i="20"/>
  <c r="T39" i="20" s="1"/>
  <c r="U38" i="20"/>
  <c r="S38" i="20"/>
  <c r="R38" i="20"/>
  <c r="Q38" i="20"/>
  <c r="P38" i="20"/>
  <c r="E38" i="20"/>
  <c r="T38" i="20" s="1"/>
  <c r="S37" i="20"/>
  <c r="R37" i="20"/>
  <c r="Q37" i="20"/>
  <c r="P37" i="20"/>
  <c r="E37" i="20"/>
  <c r="O35" i="20"/>
  <c r="N35" i="20"/>
  <c r="M35" i="20"/>
  <c r="L35" i="20"/>
  <c r="K35" i="20"/>
  <c r="J35" i="20"/>
  <c r="I35" i="20"/>
  <c r="H35" i="20"/>
  <c r="G35" i="20"/>
  <c r="F35" i="20"/>
  <c r="C35" i="20"/>
  <c r="B35" i="20"/>
  <c r="S34" i="20"/>
  <c r="R34" i="20"/>
  <c r="Q34" i="20"/>
  <c r="P34" i="20"/>
  <c r="E34" i="20"/>
  <c r="O32" i="20"/>
  <c r="N32" i="20"/>
  <c r="M32" i="20"/>
  <c r="L32" i="20"/>
  <c r="K32" i="20"/>
  <c r="J32" i="20"/>
  <c r="I32" i="20"/>
  <c r="S32" i="20" s="1"/>
  <c r="H32" i="20"/>
  <c r="G32" i="20"/>
  <c r="F32" i="20"/>
  <c r="C32" i="20"/>
  <c r="B32" i="20"/>
  <c r="S31" i="20"/>
  <c r="R31" i="20"/>
  <c r="Q31" i="20"/>
  <c r="P31" i="20"/>
  <c r="E31" i="20"/>
  <c r="U31" i="20" s="1"/>
  <c r="S30" i="20"/>
  <c r="R30" i="20"/>
  <c r="Q30" i="20"/>
  <c r="P30" i="20"/>
  <c r="E30" i="20"/>
  <c r="S29" i="20"/>
  <c r="R29" i="20"/>
  <c r="Q29" i="20"/>
  <c r="P29" i="20"/>
  <c r="E29" i="20"/>
  <c r="T29" i="20" s="1"/>
  <c r="S28" i="20"/>
  <c r="R28" i="20"/>
  <c r="Q28" i="20"/>
  <c r="P28" i="20"/>
  <c r="E28" i="20"/>
  <c r="U28" i="20" s="1"/>
  <c r="O26" i="20"/>
  <c r="N26" i="20"/>
  <c r="M26" i="20"/>
  <c r="L26" i="20"/>
  <c r="K26" i="20"/>
  <c r="J26" i="20"/>
  <c r="I26" i="20"/>
  <c r="S26" i="20" s="1"/>
  <c r="H26" i="20"/>
  <c r="P26" i="20" s="1"/>
  <c r="G26" i="20"/>
  <c r="F26" i="20"/>
  <c r="C26" i="20"/>
  <c r="B26" i="20"/>
  <c r="S25" i="20"/>
  <c r="R25" i="20"/>
  <c r="Q25" i="20"/>
  <c r="P25" i="20"/>
  <c r="E25" i="20"/>
  <c r="S24" i="20"/>
  <c r="R24" i="20"/>
  <c r="Q24" i="20"/>
  <c r="P24" i="20"/>
  <c r="E24" i="20"/>
  <c r="U24" i="20" s="1"/>
  <c r="S23" i="20"/>
  <c r="R23" i="20"/>
  <c r="Q23" i="20"/>
  <c r="P23" i="20"/>
  <c r="E23" i="20"/>
  <c r="U23" i="20" s="1"/>
  <c r="U22" i="20"/>
  <c r="S22" i="20"/>
  <c r="R22" i="20"/>
  <c r="Q22" i="20"/>
  <c r="P22" i="20"/>
  <c r="E22" i="20"/>
  <c r="T22" i="20" s="1"/>
  <c r="T21" i="20"/>
  <c r="S21" i="20"/>
  <c r="R21" i="20"/>
  <c r="Q21" i="20"/>
  <c r="P21" i="20"/>
  <c r="E21" i="20"/>
  <c r="U21" i="20" s="1"/>
  <c r="S20" i="20"/>
  <c r="R20" i="20"/>
  <c r="Q20" i="20"/>
  <c r="P20" i="20"/>
  <c r="E20" i="20"/>
  <c r="U20" i="20" s="1"/>
  <c r="S19" i="20"/>
  <c r="R19" i="20"/>
  <c r="Q19" i="20"/>
  <c r="P19" i="20"/>
  <c r="E19" i="20"/>
  <c r="U19" i="20" s="1"/>
  <c r="O17" i="20"/>
  <c r="N17" i="20"/>
  <c r="M17" i="20"/>
  <c r="L17" i="20"/>
  <c r="K17" i="20"/>
  <c r="J17" i="20"/>
  <c r="I17" i="20"/>
  <c r="H17" i="20"/>
  <c r="R17" i="20" s="1"/>
  <c r="G17" i="20"/>
  <c r="F17" i="20"/>
  <c r="C17" i="20"/>
  <c r="B17" i="20"/>
  <c r="E17" i="20" s="1"/>
  <c r="S16" i="20"/>
  <c r="R16" i="20"/>
  <c r="Q16" i="20"/>
  <c r="P16" i="20"/>
  <c r="E16" i="20"/>
  <c r="U16" i="20" s="1"/>
  <c r="S15" i="20"/>
  <c r="R15" i="20"/>
  <c r="Q15" i="20"/>
  <c r="P15" i="20"/>
  <c r="E15" i="20"/>
  <c r="S14" i="20"/>
  <c r="R14" i="20"/>
  <c r="Q14" i="20"/>
  <c r="P14" i="20"/>
  <c r="T14" i="20" s="1"/>
  <c r="E14" i="20"/>
  <c r="U14" i="20" s="1"/>
  <c r="U13" i="20"/>
  <c r="T13" i="20"/>
  <c r="S13" i="20"/>
  <c r="R13" i="20"/>
  <c r="Q13" i="20"/>
  <c r="P13" i="20"/>
  <c r="E13" i="20"/>
  <c r="S12" i="20"/>
  <c r="R12" i="20"/>
  <c r="Q12" i="20"/>
  <c r="P12" i="20"/>
  <c r="E12" i="20"/>
  <c r="U12" i="20" s="1"/>
  <c r="S11" i="20"/>
  <c r="R11" i="20"/>
  <c r="Q11" i="20"/>
  <c r="P11" i="20"/>
  <c r="E11" i="20"/>
  <c r="T11" i="20" s="1"/>
  <c r="S10" i="20"/>
  <c r="R10" i="20"/>
  <c r="Q10" i="20"/>
  <c r="P10" i="20"/>
  <c r="T10" i="20" s="1"/>
  <c r="E10" i="20"/>
  <c r="S9" i="20"/>
  <c r="R9" i="20"/>
  <c r="Q9" i="20"/>
  <c r="P9" i="20"/>
  <c r="E9" i="20"/>
  <c r="U9" i="20" s="1"/>
  <c r="S96" i="19"/>
  <c r="R96" i="19"/>
  <c r="Q96" i="19"/>
  <c r="P96" i="19"/>
  <c r="E96" i="19"/>
  <c r="U96" i="19" s="1"/>
  <c r="S95" i="19"/>
  <c r="R95" i="19"/>
  <c r="Q95" i="19"/>
  <c r="P95" i="19"/>
  <c r="E95" i="19"/>
  <c r="T94" i="19"/>
  <c r="S94" i="19"/>
  <c r="R94" i="19"/>
  <c r="Q94" i="19"/>
  <c r="P94" i="19"/>
  <c r="E94" i="19"/>
  <c r="U94" i="19" s="1"/>
  <c r="U93" i="19"/>
  <c r="T93" i="19"/>
  <c r="S93" i="19"/>
  <c r="R93" i="19"/>
  <c r="Q93" i="19"/>
  <c r="P93" i="19"/>
  <c r="E93" i="19"/>
  <c r="S92" i="19"/>
  <c r="R92" i="19"/>
  <c r="Q92" i="19"/>
  <c r="P92" i="19"/>
  <c r="E92" i="19"/>
  <c r="U92" i="19" s="1"/>
  <c r="U91" i="19"/>
  <c r="S91" i="19"/>
  <c r="R91" i="19"/>
  <c r="Q91" i="19"/>
  <c r="P91" i="19"/>
  <c r="E91" i="19"/>
  <c r="T91" i="19" s="1"/>
  <c r="T90" i="19"/>
  <c r="S90" i="19"/>
  <c r="R90" i="19"/>
  <c r="Q90" i="19"/>
  <c r="P90" i="19"/>
  <c r="E90" i="19"/>
  <c r="U90" i="19" s="1"/>
  <c r="S89" i="19"/>
  <c r="R89" i="19"/>
  <c r="Q89" i="19"/>
  <c r="P89" i="19"/>
  <c r="E89" i="19"/>
  <c r="U89" i="19" s="1"/>
  <c r="S88" i="19"/>
  <c r="R88" i="19"/>
  <c r="Q88" i="19"/>
  <c r="P88" i="19"/>
  <c r="E88" i="19"/>
  <c r="U88" i="19" s="1"/>
  <c r="O75" i="19"/>
  <c r="N75" i="19"/>
  <c r="M75" i="19"/>
  <c r="L75" i="19"/>
  <c r="K75" i="19"/>
  <c r="J75" i="19"/>
  <c r="I75" i="19"/>
  <c r="H75" i="19"/>
  <c r="G75" i="19"/>
  <c r="F75" i="19"/>
  <c r="C75" i="19"/>
  <c r="B75" i="19"/>
  <c r="E75" i="19" s="1"/>
  <c r="O74" i="19"/>
  <c r="N74" i="19"/>
  <c r="M74" i="19"/>
  <c r="L74" i="19"/>
  <c r="K74" i="19"/>
  <c r="J74" i="19"/>
  <c r="I74" i="19"/>
  <c r="S74" i="19" s="1"/>
  <c r="H74" i="19"/>
  <c r="P74" i="19" s="1"/>
  <c r="G74" i="19"/>
  <c r="F74" i="19"/>
  <c r="C74" i="19"/>
  <c r="B74" i="19"/>
  <c r="O73" i="19"/>
  <c r="N73" i="19"/>
  <c r="M73" i="19"/>
  <c r="L73" i="19"/>
  <c r="K73" i="19"/>
  <c r="J73" i="19"/>
  <c r="I73" i="19"/>
  <c r="H73" i="19"/>
  <c r="G73" i="19"/>
  <c r="F73" i="19"/>
  <c r="E73" i="19"/>
  <c r="C73" i="19"/>
  <c r="B73" i="19"/>
  <c r="S72" i="19"/>
  <c r="R72" i="19"/>
  <c r="Q72" i="19"/>
  <c r="P72" i="19"/>
  <c r="E72" i="19"/>
  <c r="U72" i="19" s="1"/>
  <c r="S71" i="19"/>
  <c r="R71" i="19"/>
  <c r="Q71" i="19"/>
  <c r="P71" i="19"/>
  <c r="E71" i="19"/>
  <c r="U71" i="19" s="1"/>
  <c r="O69" i="19"/>
  <c r="N69" i="19"/>
  <c r="M69" i="19"/>
  <c r="L69" i="19"/>
  <c r="K69" i="19"/>
  <c r="J69" i="19"/>
  <c r="I69" i="19"/>
  <c r="H69" i="19"/>
  <c r="G69" i="19"/>
  <c r="F69" i="19"/>
  <c r="C69" i="19"/>
  <c r="B69" i="19"/>
  <c r="O68" i="19"/>
  <c r="N68" i="19"/>
  <c r="M68" i="19"/>
  <c r="L68" i="19"/>
  <c r="K68" i="19"/>
  <c r="J68" i="19"/>
  <c r="I68" i="19"/>
  <c r="H68" i="19"/>
  <c r="P68" i="19" s="1"/>
  <c r="G68" i="19"/>
  <c r="F68" i="19"/>
  <c r="C68" i="19"/>
  <c r="B68" i="19"/>
  <c r="E68" i="19" s="1"/>
  <c r="U67" i="19"/>
  <c r="T67" i="19"/>
  <c r="S67" i="19"/>
  <c r="R67" i="19"/>
  <c r="Q67" i="19"/>
  <c r="P67" i="19"/>
  <c r="E67" i="19"/>
  <c r="S66" i="19"/>
  <c r="R66" i="19"/>
  <c r="Q66" i="19"/>
  <c r="P66" i="19"/>
  <c r="E66" i="19"/>
  <c r="U66" i="19" s="1"/>
  <c r="S65" i="19"/>
  <c r="R65" i="19"/>
  <c r="Q65" i="19"/>
  <c r="P65" i="19"/>
  <c r="E65" i="19"/>
  <c r="U65" i="19" s="1"/>
  <c r="S64" i="19"/>
  <c r="R64" i="19"/>
  <c r="Q64" i="19"/>
  <c r="P64" i="19"/>
  <c r="E64" i="19"/>
  <c r="T64" i="19" s="1"/>
  <c r="S63" i="19"/>
  <c r="R63" i="19"/>
  <c r="Q63" i="19"/>
  <c r="P63" i="19"/>
  <c r="E63" i="19"/>
  <c r="T63" i="19" s="1"/>
  <c r="O61" i="19"/>
  <c r="N61" i="19"/>
  <c r="M61" i="19"/>
  <c r="L61" i="19"/>
  <c r="K61" i="19"/>
  <c r="J61" i="19"/>
  <c r="I61" i="19"/>
  <c r="S61" i="19" s="1"/>
  <c r="H61" i="19"/>
  <c r="P61" i="19" s="1"/>
  <c r="C61" i="19"/>
  <c r="B61" i="19"/>
  <c r="S60" i="19"/>
  <c r="R60" i="19"/>
  <c r="Q60" i="19"/>
  <c r="P60" i="19"/>
  <c r="E60" i="19"/>
  <c r="U60" i="19" s="1"/>
  <c r="U59" i="19"/>
  <c r="T59" i="19"/>
  <c r="S59" i="19"/>
  <c r="R59" i="19"/>
  <c r="Q59" i="19"/>
  <c r="P59" i="19"/>
  <c r="E59" i="19"/>
  <c r="S58" i="19"/>
  <c r="R58" i="19"/>
  <c r="Q58" i="19"/>
  <c r="P58" i="19"/>
  <c r="E58" i="19"/>
  <c r="S57" i="19"/>
  <c r="R57" i="19"/>
  <c r="Q57" i="19"/>
  <c r="P57" i="19"/>
  <c r="E57" i="19"/>
  <c r="U57" i="19" s="1"/>
  <c r="O55" i="19"/>
  <c r="N55" i="19"/>
  <c r="M55" i="19"/>
  <c r="L55" i="19"/>
  <c r="K55" i="19"/>
  <c r="J55" i="19"/>
  <c r="I55" i="19"/>
  <c r="S55" i="19" s="1"/>
  <c r="H55" i="19"/>
  <c r="G55" i="19"/>
  <c r="F55" i="19"/>
  <c r="C55" i="19"/>
  <c r="B55" i="19"/>
  <c r="S54" i="19"/>
  <c r="R54" i="19"/>
  <c r="Q54" i="19"/>
  <c r="P54" i="19"/>
  <c r="E54" i="19"/>
  <c r="U54" i="19" s="1"/>
  <c r="S53" i="19"/>
  <c r="R53" i="19"/>
  <c r="Q53" i="19"/>
  <c r="P53" i="19"/>
  <c r="E53" i="19"/>
  <c r="U53" i="19" s="1"/>
  <c r="S52" i="19"/>
  <c r="R52" i="19"/>
  <c r="Q52" i="19"/>
  <c r="P52" i="19"/>
  <c r="E52" i="19"/>
  <c r="T52" i="19" s="1"/>
  <c r="T51" i="19"/>
  <c r="S51" i="19"/>
  <c r="R51" i="19"/>
  <c r="Q51" i="19"/>
  <c r="P51" i="19"/>
  <c r="E51" i="19"/>
  <c r="U51" i="19" s="1"/>
  <c r="S50" i="19"/>
  <c r="R50" i="19"/>
  <c r="Q50" i="19"/>
  <c r="P50" i="19"/>
  <c r="E50" i="19"/>
  <c r="U50" i="19" s="1"/>
  <c r="S49" i="19"/>
  <c r="R49" i="19"/>
  <c r="Q49" i="19"/>
  <c r="P49" i="19"/>
  <c r="E49" i="19"/>
  <c r="U49" i="19" s="1"/>
  <c r="U48" i="19"/>
  <c r="T48" i="19"/>
  <c r="S48" i="19"/>
  <c r="R48" i="19"/>
  <c r="Q48" i="19"/>
  <c r="P48" i="19"/>
  <c r="E48" i="19"/>
  <c r="U47" i="19"/>
  <c r="T47" i="19"/>
  <c r="S47" i="19"/>
  <c r="R47" i="19"/>
  <c r="Q47" i="19"/>
  <c r="P47" i="19"/>
  <c r="E47" i="19"/>
  <c r="S46" i="19"/>
  <c r="R46" i="19"/>
  <c r="Q46" i="19"/>
  <c r="P46" i="19"/>
  <c r="E46" i="19"/>
  <c r="U46" i="19" s="1"/>
  <c r="S45" i="19"/>
  <c r="R45" i="19"/>
  <c r="Q45" i="19"/>
  <c r="P45" i="19"/>
  <c r="E45" i="19"/>
  <c r="U45" i="19" s="1"/>
  <c r="U44" i="19"/>
  <c r="S44" i="19"/>
  <c r="R44" i="19"/>
  <c r="Q44" i="19"/>
  <c r="P44" i="19"/>
  <c r="E44" i="19"/>
  <c r="T44" i="19" s="1"/>
  <c r="O42" i="19"/>
  <c r="N42" i="19"/>
  <c r="M42" i="19"/>
  <c r="L42" i="19"/>
  <c r="K42" i="19"/>
  <c r="J42" i="19"/>
  <c r="I42" i="19"/>
  <c r="H42" i="19"/>
  <c r="G42" i="19"/>
  <c r="F42" i="19"/>
  <c r="C42" i="19"/>
  <c r="B42" i="19"/>
  <c r="U41" i="19"/>
  <c r="S41" i="19"/>
  <c r="R41" i="19"/>
  <c r="Q41" i="19"/>
  <c r="P41" i="19"/>
  <c r="E41" i="19"/>
  <c r="T41" i="19" s="1"/>
  <c r="U40" i="19"/>
  <c r="S40" i="19"/>
  <c r="R40" i="19"/>
  <c r="Q40" i="19"/>
  <c r="P40" i="19"/>
  <c r="T40" i="19" s="1"/>
  <c r="E40" i="19"/>
  <c r="S39" i="19"/>
  <c r="R39" i="19"/>
  <c r="Q39" i="19"/>
  <c r="P39" i="19"/>
  <c r="E39" i="19"/>
  <c r="S38" i="19"/>
  <c r="R38" i="19"/>
  <c r="Q38" i="19"/>
  <c r="P38" i="19"/>
  <c r="E38" i="19"/>
  <c r="U38" i="19" s="1"/>
  <c r="S37" i="19"/>
  <c r="R37" i="19"/>
  <c r="Q37" i="19"/>
  <c r="U37" i="19" s="1"/>
  <c r="P37" i="19"/>
  <c r="T37" i="19" s="1"/>
  <c r="E37" i="19"/>
  <c r="S35" i="19"/>
  <c r="O35" i="19"/>
  <c r="N35" i="19"/>
  <c r="M35" i="19"/>
  <c r="L35" i="19"/>
  <c r="K35" i="19"/>
  <c r="J35" i="19"/>
  <c r="I35" i="19"/>
  <c r="H35" i="19"/>
  <c r="G35" i="19"/>
  <c r="F35" i="19"/>
  <c r="C35" i="19"/>
  <c r="B35" i="19"/>
  <c r="E35" i="19" s="1"/>
  <c r="S34" i="19"/>
  <c r="R34" i="19"/>
  <c r="Q34" i="19"/>
  <c r="U34" i="19" s="1"/>
  <c r="P34" i="19"/>
  <c r="E34" i="19"/>
  <c r="O32" i="19"/>
  <c r="N32" i="19"/>
  <c r="M32" i="19"/>
  <c r="L32" i="19"/>
  <c r="K32" i="19"/>
  <c r="J32" i="19"/>
  <c r="I32" i="19"/>
  <c r="H32" i="19"/>
  <c r="G32" i="19"/>
  <c r="F32" i="19"/>
  <c r="C32" i="19"/>
  <c r="B32" i="19"/>
  <c r="E32" i="19" s="1"/>
  <c r="S31" i="19"/>
  <c r="R31" i="19"/>
  <c r="Q31" i="19"/>
  <c r="P31" i="19"/>
  <c r="E31" i="19"/>
  <c r="T31" i="19" s="1"/>
  <c r="U30" i="19"/>
  <c r="T30" i="19"/>
  <c r="S30" i="19"/>
  <c r="R30" i="19"/>
  <c r="Q30" i="19"/>
  <c r="P30" i="19"/>
  <c r="E30" i="19"/>
  <c r="S29" i="19"/>
  <c r="R29" i="19"/>
  <c r="Q29" i="19"/>
  <c r="P29" i="19"/>
  <c r="E29" i="19"/>
  <c r="U29" i="19" s="1"/>
  <c r="S28" i="19"/>
  <c r="R28" i="19"/>
  <c r="Q28" i="19"/>
  <c r="P28" i="19"/>
  <c r="E28" i="19"/>
  <c r="U28" i="19" s="1"/>
  <c r="O26" i="19"/>
  <c r="N26" i="19"/>
  <c r="M26" i="19"/>
  <c r="L26" i="19"/>
  <c r="K26" i="19"/>
  <c r="J26" i="19"/>
  <c r="I26" i="19"/>
  <c r="H26" i="19"/>
  <c r="R26" i="19" s="1"/>
  <c r="G26" i="19"/>
  <c r="F26" i="19"/>
  <c r="C26" i="19"/>
  <c r="B26" i="19"/>
  <c r="S25" i="19"/>
  <c r="R25" i="19"/>
  <c r="Q25" i="19"/>
  <c r="P25" i="19"/>
  <c r="E25" i="19"/>
  <c r="U25" i="19" s="1"/>
  <c r="S24" i="19"/>
  <c r="R24" i="19"/>
  <c r="Q24" i="19"/>
  <c r="P24" i="19"/>
  <c r="E24" i="19"/>
  <c r="S23" i="19"/>
  <c r="R23" i="19"/>
  <c r="Q23" i="19"/>
  <c r="P23" i="19"/>
  <c r="E23" i="19"/>
  <c r="U23" i="19" s="1"/>
  <c r="T22" i="19"/>
  <c r="S22" i="19"/>
  <c r="R22" i="19"/>
  <c r="Q22" i="19"/>
  <c r="P22" i="19"/>
  <c r="E22" i="19"/>
  <c r="U22" i="19" s="1"/>
  <c r="S21" i="19"/>
  <c r="R21" i="19"/>
  <c r="Q21" i="19"/>
  <c r="P21" i="19"/>
  <c r="E21" i="19"/>
  <c r="U21" i="19" s="1"/>
  <c r="S20" i="19"/>
  <c r="R20" i="19"/>
  <c r="Q20" i="19"/>
  <c r="P20" i="19"/>
  <c r="E20" i="19"/>
  <c r="S19" i="19"/>
  <c r="R19" i="19"/>
  <c r="Q19" i="19"/>
  <c r="U19" i="19" s="1"/>
  <c r="P19" i="19"/>
  <c r="T19" i="19" s="1"/>
  <c r="E19" i="19"/>
  <c r="O17" i="19"/>
  <c r="N17" i="19"/>
  <c r="M17" i="19"/>
  <c r="L17" i="19"/>
  <c r="K17" i="19"/>
  <c r="J17" i="19"/>
  <c r="I17" i="19"/>
  <c r="Q17" i="19" s="1"/>
  <c r="H17" i="19"/>
  <c r="P17" i="19" s="1"/>
  <c r="G17" i="19"/>
  <c r="F17" i="19"/>
  <c r="C17" i="19"/>
  <c r="B17" i="19"/>
  <c r="E17" i="19" s="1"/>
  <c r="U16" i="19"/>
  <c r="T16" i="19"/>
  <c r="S16" i="19"/>
  <c r="R16" i="19"/>
  <c r="Q16" i="19"/>
  <c r="P16" i="19"/>
  <c r="E16" i="19"/>
  <c r="S15" i="19"/>
  <c r="R15" i="19"/>
  <c r="Q15" i="19"/>
  <c r="P15" i="19"/>
  <c r="E15" i="19"/>
  <c r="U15" i="19" s="1"/>
  <c r="S14" i="19"/>
  <c r="R14" i="19"/>
  <c r="Q14" i="19"/>
  <c r="P14" i="19"/>
  <c r="E14" i="19"/>
  <c r="U14" i="19" s="1"/>
  <c r="S13" i="19"/>
  <c r="R13" i="19"/>
  <c r="Q13" i="19"/>
  <c r="P13" i="19"/>
  <c r="E13" i="19"/>
  <c r="U12" i="19"/>
  <c r="T12" i="19"/>
  <c r="S12" i="19"/>
  <c r="R12" i="19"/>
  <c r="Q12" i="19"/>
  <c r="P12" i="19"/>
  <c r="E12" i="19"/>
  <c r="S11" i="19"/>
  <c r="R11" i="19"/>
  <c r="Q11" i="19"/>
  <c r="P11" i="19"/>
  <c r="E11" i="19"/>
  <c r="U11" i="19" s="1"/>
  <c r="S10" i="19"/>
  <c r="R10" i="19"/>
  <c r="Q10" i="19"/>
  <c r="P10" i="19"/>
  <c r="E10" i="19"/>
  <c r="S9" i="19"/>
  <c r="R9" i="19"/>
  <c r="Q9" i="19"/>
  <c r="P9" i="19"/>
  <c r="E9" i="19"/>
  <c r="U9" i="19" s="1"/>
  <c r="U96" i="18"/>
  <c r="T96" i="18"/>
  <c r="S96" i="18"/>
  <c r="R96" i="18"/>
  <c r="Q96" i="18"/>
  <c r="P96" i="18"/>
  <c r="E96" i="18"/>
  <c r="S95" i="18"/>
  <c r="R95" i="18"/>
  <c r="Q95" i="18"/>
  <c r="P95" i="18"/>
  <c r="E95" i="18"/>
  <c r="U95" i="18" s="1"/>
  <c r="S94" i="18"/>
  <c r="R94" i="18"/>
  <c r="Q94" i="18"/>
  <c r="P94" i="18"/>
  <c r="E94" i="18"/>
  <c r="S93" i="18"/>
  <c r="R93" i="18"/>
  <c r="Q93" i="18"/>
  <c r="P93" i="18"/>
  <c r="E93" i="18"/>
  <c r="U92" i="18"/>
  <c r="T92" i="18"/>
  <c r="S92" i="18"/>
  <c r="R92" i="18"/>
  <c r="Q92" i="18"/>
  <c r="P92" i="18"/>
  <c r="E92" i="18"/>
  <c r="S91" i="18"/>
  <c r="R91" i="18"/>
  <c r="Q91" i="18"/>
  <c r="P91" i="18"/>
  <c r="E91" i="18"/>
  <c r="S90" i="18"/>
  <c r="R90" i="18"/>
  <c r="Q90" i="18"/>
  <c r="P90" i="18"/>
  <c r="E90" i="18"/>
  <c r="U90" i="18" s="1"/>
  <c r="S89" i="18"/>
  <c r="R89" i="18"/>
  <c r="Q89" i="18"/>
  <c r="P89" i="18"/>
  <c r="E89" i="18"/>
  <c r="T89" i="18" s="1"/>
  <c r="S88" i="18"/>
  <c r="R88" i="18"/>
  <c r="Q88" i="18"/>
  <c r="P88" i="18"/>
  <c r="E88" i="18"/>
  <c r="O75" i="18"/>
  <c r="N75" i="18"/>
  <c r="M75" i="18"/>
  <c r="L75" i="18"/>
  <c r="K75" i="18"/>
  <c r="J75" i="18"/>
  <c r="I75" i="18"/>
  <c r="H75" i="18"/>
  <c r="G75" i="18"/>
  <c r="F75" i="18"/>
  <c r="C75" i="18"/>
  <c r="B75" i="18"/>
  <c r="S74" i="18"/>
  <c r="O74" i="18"/>
  <c r="N74" i="18"/>
  <c r="M74" i="18"/>
  <c r="L74" i="18"/>
  <c r="K74" i="18"/>
  <c r="J74" i="18"/>
  <c r="I74" i="18"/>
  <c r="H74" i="18"/>
  <c r="P74" i="18" s="1"/>
  <c r="G74" i="18"/>
  <c r="F74" i="18"/>
  <c r="C74" i="18"/>
  <c r="B74" i="18"/>
  <c r="E74" i="18" s="1"/>
  <c r="O73" i="18"/>
  <c r="N73" i="18"/>
  <c r="M73" i="18"/>
  <c r="L73" i="18"/>
  <c r="K73" i="18"/>
  <c r="J73" i="18"/>
  <c r="I73" i="18"/>
  <c r="S73" i="18" s="1"/>
  <c r="H73" i="18"/>
  <c r="R73" i="18" s="1"/>
  <c r="G73" i="18"/>
  <c r="F73" i="18"/>
  <c r="C73" i="18"/>
  <c r="B73" i="18"/>
  <c r="E73" i="18" s="1"/>
  <c r="S72" i="18"/>
  <c r="R72" i="18"/>
  <c r="Q72" i="18"/>
  <c r="P72" i="18"/>
  <c r="E72" i="18"/>
  <c r="U72" i="18" s="1"/>
  <c r="U71" i="18"/>
  <c r="S71" i="18"/>
  <c r="R71" i="18"/>
  <c r="Q71" i="18"/>
  <c r="P71" i="18"/>
  <c r="E71" i="18"/>
  <c r="O69" i="18"/>
  <c r="N69" i="18"/>
  <c r="M69" i="18"/>
  <c r="L69" i="18"/>
  <c r="K69" i="18"/>
  <c r="J69" i="18"/>
  <c r="I69" i="18"/>
  <c r="H69" i="18"/>
  <c r="R69" i="18" s="1"/>
  <c r="G69" i="18"/>
  <c r="F69" i="18"/>
  <c r="C69" i="18"/>
  <c r="B69" i="18"/>
  <c r="O68" i="18"/>
  <c r="N68" i="18"/>
  <c r="M68" i="18"/>
  <c r="L68" i="18"/>
  <c r="K68" i="18"/>
  <c r="J68" i="18"/>
  <c r="I68" i="18"/>
  <c r="S68" i="18" s="1"/>
  <c r="H68" i="18"/>
  <c r="R68" i="18" s="1"/>
  <c r="G68" i="18"/>
  <c r="F68" i="18"/>
  <c r="C68" i="18"/>
  <c r="B68" i="18"/>
  <c r="S67" i="18"/>
  <c r="R67" i="18"/>
  <c r="Q67" i="18"/>
  <c r="P67" i="18"/>
  <c r="E67" i="18"/>
  <c r="U67" i="18" s="1"/>
  <c r="U66" i="18"/>
  <c r="S66" i="18"/>
  <c r="R66" i="18"/>
  <c r="Q66" i="18"/>
  <c r="P66" i="18"/>
  <c r="E66" i="18"/>
  <c r="T66" i="18" s="1"/>
  <c r="S65" i="18"/>
  <c r="R65" i="18"/>
  <c r="Q65" i="18"/>
  <c r="P65" i="18"/>
  <c r="E65" i="18"/>
  <c r="U65" i="18" s="1"/>
  <c r="S64" i="18"/>
  <c r="R64" i="18"/>
  <c r="Q64" i="18"/>
  <c r="P64" i="18"/>
  <c r="E64" i="18"/>
  <c r="S63" i="18"/>
  <c r="R63" i="18"/>
  <c r="Q63" i="18"/>
  <c r="P63" i="18"/>
  <c r="E63" i="18"/>
  <c r="S61" i="18"/>
  <c r="O61" i="18"/>
  <c r="N61" i="18"/>
  <c r="M61" i="18"/>
  <c r="L61" i="18"/>
  <c r="K61" i="18"/>
  <c r="J61" i="18"/>
  <c r="I61" i="18"/>
  <c r="H61" i="18"/>
  <c r="R61" i="18" s="1"/>
  <c r="C61" i="18"/>
  <c r="B61" i="18"/>
  <c r="S60" i="18"/>
  <c r="R60" i="18"/>
  <c r="Q60" i="18"/>
  <c r="P60" i="18"/>
  <c r="E60" i="18"/>
  <c r="U60" i="18" s="1"/>
  <c r="S59" i="18"/>
  <c r="R59" i="18"/>
  <c r="Q59" i="18"/>
  <c r="P59" i="18"/>
  <c r="E59" i="18"/>
  <c r="U59" i="18" s="1"/>
  <c r="S58" i="18"/>
  <c r="R58" i="18"/>
  <c r="Q58" i="18"/>
  <c r="P58" i="18"/>
  <c r="E58" i="18"/>
  <c r="U58" i="18" s="1"/>
  <c r="S57" i="18"/>
  <c r="R57" i="18"/>
  <c r="Q57" i="18"/>
  <c r="P57" i="18"/>
  <c r="E57" i="18"/>
  <c r="O55" i="18"/>
  <c r="N55" i="18"/>
  <c r="M55" i="18"/>
  <c r="L55" i="18"/>
  <c r="K55" i="18"/>
  <c r="S55" i="18" s="1"/>
  <c r="J55" i="18"/>
  <c r="R55" i="18" s="1"/>
  <c r="I55" i="18"/>
  <c r="H55" i="18"/>
  <c r="G55" i="18"/>
  <c r="F55" i="18"/>
  <c r="C55" i="18"/>
  <c r="B55" i="18"/>
  <c r="U54" i="18"/>
  <c r="S54" i="18"/>
  <c r="R54" i="18"/>
  <c r="Q54" i="18"/>
  <c r="P54" i="18"/>
  <c r="E54" i="18"/>
  <c r="T54" i="18" s="1"/>
  <c r="S53" i="18"/>
  <c r="R53" i="18"/>
  <c r="Q53" i="18"/>
  <c r="P53" i="18"/>
  <c r="E53" i="18"/>
  <c r="S52" i="18"/>
  <c r="R52" i="18"/>
  <c r="Q52" i="18"/>
  <c r="P52" i="18"/>
  <c r="E52" i="18"/>
  <c r="S51" i="18"/>
  <c r="R51" i="18"/>
  <c r="Q51" i="18"/>
  <c r="P51" i="18"/>
  <c r="E51" i="18"/>
  <c r="U50" i="18"/>
  <c r="S50" i="18"/>
  <c r="R50" i="18"/>
  <c r="Q50" i="18"/>
  <c r="P50" i="18"/>
  <c r="E50" i="18"/>
  <c r="T50" i="18" s="1"/>
  <c r="S49" i="18"/>
  <c r="R49" i="18"/>
  <c r="Q49" i="18"/>
  <c r="P49" i="18"/>
  <c r="E49" i="18"/>
  <c r="S48" i="18"/>
  <c r="R48" i="18"/>
  <c r="Q48" i="18"/>
  <c r="P48" i="18"/>
  <c r="E48" i="18"/>
  <c r="U48" i="18" s="1"/>
  <c r="S47" i="18"/>
  <c r="R47" i="18"/>
  <c r="Q47" i="18"/>
  <c r="P47" i="18"/>
  <c r="E47" i="18"/>
  <c r="U46" i="18"/>
  <c r="S46" i="18"/>
  <c r="R46" i="18"/>
  <c r="Q46" i="18"/>
  <c r="P46" i="18"/>
  <c r="E46" i="18"/>
  <c r="T46" i="18" s="1"/>
  <c r="S45" i="18"/>
  <c r="R45" i="18"/>
  <c r="Q45" i="18"/>
  <c r="U45" i="18" s="1"/>
  <c r="P45" i="18"/>
  <c r="E45" i="18"/>
  <c r="S44" i="18"/>
  <c r="R44" i="18"/>
  <c r="Q44" i="18"/>
  <c r="P44" i="18"/>
  <c r="E44" i="18"/>
  <c r="U44" i="18" s="1"/>
  <c r="O42" i="18"/>
  <c r="N42" i="18"/>
  <c r="M42" i="18"/>
  <c r="L42" i="18"/>
  <c r="K42" i="18"/>
  <c r="J42" i="18"/>
  <c r="I42" i="18"/>
  <c r="S42" i="18" s="1"/>
  <c r="H42" i="18"/>
  <c r="R42" i="18" s="1"/>
  <c r="G42" i="18"/>
  <c r="F42" i="18"/>
  <c r="C42" i="18"/>
  <c r="B42" i="18"/>
  <c r="S41" i="18"/>
  <c r="R41" i="18"/>
  <c r="Q41" i="18"/>
  <c r="P41" i="18"/>
  <c r="E41" i="18"/>
  <c r="S40" i="18"/>
  <c r="R40" i="18"/>
  <c r="Q40" i="18"/>
  <c r="P40" i="18"/>
  <c r="E40" i="18"/>
  <c r="S39" i="18"/>
  <c r="R39" i="18"/>
  <c r="Q39" i="18"/>
  <c r="P39" i="18"/>
  <c r="E39" i="18"/>
  <c r="U39" i="18" s="1"/>
  <c r="S38" i="18"/>
  <c r="R38" i="18"/>
  <c r="Q38" i="18"/>
  <c r="P38" i="18"/>
  <c r="T38" i="18" s="1"/>
  <c r="E38" i="18"/>
  <c r="U38" i="18" s="1"/>
  <c r="S37" i="18"/>
  <c r="R37" i="18"/>
  <c r="Q37" i="18"/>
  <c r="P37" i="18"/>
  <c r="T37" i="18" s="1"/>
  <c r="E37" i="18"/>
  <c r="O35" i="18"/>
  <c r="N35" i="18"/>
  <c r="M35" i="18"/>
  <c r="L35" i="18"/>
  <c r="K35" i="18"/>
  <c r="J35" i="18"/>
  <c r="I35" i="18"/>
  <c r="S35" i="18" s="1"/>
  <c r="H35" i="18"/>
  <c r="R35" i="18" s="1"/>
  <c r="G35" i="18"/>
  <c r="F35" i="18"/>
  <c r="C35" i="18"/>
  <c r="B35" i="18"/>
  <c r="S34" i="18"/>
  <c r="R34" i="18"/>
  <c r="Q34" i="18"/>
  <c r="P34" i="18"/>
  <c r="E34" i="18"/>
  <c r="U34" i="18" s="1"/>
  <c r="O32" i="18"/>
  <c r="N32" i="18"/>
  <c r="M32" i="18"/>
  <c r="L32" i="18"/>
  <c r="K32" i="18"/>
  <c r="J32" i="18"/>
  <c r="I32" i="18"/>
  <c r="S32" i="18" s="1"/>
  <c r="H32" i="18"/>
  <c r="R32" i="18" s="1"/>
  <c r="G32" i="18"/>
  <c r="F32" i="18"/>
  <c r="C32" i="18"/>
  <c r="B32" i="18"/>
  <c r="S31" i="18"/>
  <c r="R31" i="18"/>
  <c r="Q31" i="18"/>
  <c r="P31" i="18"/>
  <c r="E31" i="18"/>
  <c r="U31" i="18" s="1"/>
  <c r="S30" i="18"/>
  <c r="R30" i="18"/>
  <c r="Q30" i="18"/>
  <c r="P30" i="18"/>
  <c r="E30" i="18"/>
  <c r="U29" i="18"/>
  <c r="S29" i="18"/>
  <c r="R29" i="18"/>
  <c r="Q29" i="18"/>
  <c r="P29" i="18"/>
  <c r="E29" i="18"/>
  <c r="T29" i="18" s="1"/>
  <c r="T28" i="18"/>
  <c r="S28" i="18"/>
  <c r="R28" i="18"/>
  <c r="Q28" i="18"/>
  <c r="P28" i="18"/>
  <c r="E28" i="18"/>
  <c r="U28" i="18" s="1"/>
  <c r="O26" i="18"/>
  <c r="N26" i="18"/>
  <c r="M26" i="18"/>
  <c r="L26" i="18"/>
  <c r="K26" i="18"/>
  <c r="J26" i="18"/>
  <c r="I26" i="18"/>
  <c r="H26" i="18"/>
  <c r="G26" i="18"/>
  <c r="F26" i="18"/>
  <c r="C26" i="18"/>
  <c r="B26" i="18"/>
  <c r="E26" i="18" s="1"/>
  <c r="S25" i="18"/>
  <c r="R25" i="18"/>
  <c r="Q25" i="18"/>
  <c r="P25" i="18"/>
  <c r="E25" i="18"/>
  <c r="U25" i="18" s="1"/>
  <c r="T24" i="18"/>
  <c r="S24" i="18"/>
  <c r="R24" i="18"/>
  <c r="Q24" i="18"/>
  <c r="P24" i="18"/>
  <c r="E24" i="18"/>
  <c r="U24" i="18" s="1"/>
  <c r="S23" i="18"/>
  <c r="R23" i="18"/>
  <c r="Q23" i="18"/>
  <c r="P23" i="18"/>
  <c r="E23" i="18"/>
  <c r="S22" i="18"/>
  <c r="R22" i="18"/>
  <c r="Q22" i="18"/>
  <c r="P22" i="18"/>
  <c r="E22" i="18"/>
  <c r="S21" i="18"/>
  <c r="R21" i="18"/>
  <c r="Q21" i="18"/>
  <c r="P21" i="18"/>
  <c r="E21" i="18"/>
  <c r="S20" i="18"/>
  <c r="R20" i="18"/>
  <c r="Q20" i="18"/>
  <c r="P20" i="18"/>
  <c r="E20" i="18"/>
  <c r="U20" i="18" s="1"/>
  <c r="S19" i="18"/>
  <c r="R19" i="18"/>
  <c r="Q19" i="18"/>
  <c r="P19" i="18"/>
  <c r="E19" i="18"/>
  <c r="S17" i="18"/>
  <c r="O17" i="18"/>
  <c r="N17" i="18"/>
  <c r="M17" i="18"/>
  <c r="L17" i="18"/>
  <c r="K17" i="18"/>
  <c r="J17" i="18"/>
  <c r="I17" i="18"/>
  <c r="H17" i="18"/>
  <c r="R17" i="18" s="1"/>
  <c r="G17" i="18"/>
  <c r="F17" i="18"/>
  <c r="C17" i="18"/>
  <c r="B17" i="18"/>
  <c r="S16" i="18"/>
  <c r="R16" i="18"/>
  <c r="Q16" i="18"/>
  <c r="P16" i="18"/>
  <c r="E16" i="18"/>
  <c r="S15" i="18"/>
  <c r="R15" i="18"/>
  <c r="Q15" i="18"/>
  <c r="U15" i="18" s="1"/>
  <c r="P15" i="18"/>
  <c r="E15" i="18"/>
  <c r="T14" i="18"/>
  <c r="S14" i="18"/>
  <c r="R14" i="18"/>
  <c r="Q14" i="18"/>
  <c r="U14" i="18" s="1"/>
  <c r="P14" i="18"/>
  <c r="E14" i="18"/>
  <c r="T13" i="18"/>
  <c r="S13" i="18"/>
  <c r="R13" i="18"/>
  <c r="Q13" i="18"/>
  <c r="P13" i="18"/>
  <c r="E13" i="18"/>
  <c r="U13" i="18" s="1"/>
  <c r="S12" i="18"/>
  <c r="R12" i="18"/>
  <c r="Q12" i="18"/>
  <c r="P12" i="18"/>
  <c r="E12" i="18"/>
  <c r="U11" i="18"/>
  <c r="S11" i="18"/>
  <c r="R11" i="18"/>
  <c r="Q11" i="18"/>
  <c r="P11" i="18"/>
  <c r="E11" i="18"/>
  <c r="T11" i="18" s="1"/>
  <c r="S10" i="18"/>
  <c r="R10" i="18"/>
  <c r="Q10" i="18"/>
  <c r="P10" i="18"/>
  <c r="E10" i="18"/>
  <c r="T10" i="18" s="1"/>
  <c r="S9" i="18"/>
  <c r="R9" i="18"/>
  <c r="Q9" i="18"/>
  <c r="P9" i="18"/>
  <c r="E9" i="18"/>
  <c r="S96" i="17"/>
  <c r="R96" i="17"/>
  <c r="Q96" i="17"/>
  <c r="P96" i="17"/>
  <c r="E96" i="17"/>
  <c r="S95" i="17"/>
  <c r="R95" i="17"/>
  <c r="Q95" i="17"/>
  <c r="P95" i="17"/>
  <c r="E95" i="17"/>
  <c r="T95" i="17" s="1"/>
  <c r="S94" i="17"/>
  <c r="R94" i="17"/>
  <c r="Q94" i="17"/>
  <c r="P94" i="17"/>
  <c r="E94" i="17"/>
  <c r="S93" i="17"/>
  <c r="R93" i="17"/>
  <c r="Q93" i="17"/>
  <c r="P93" i="17"/>
  <c r="E93" i="17"/>
  <c r="U93" i="17" s="1"/>
  <c r="S92" i="17"/>
  <c r="R92" i="17"/>
  <c r="Q92" i="17"/>
  <c r="P92" i="17"/>
  <c r="E92" i="17"/>
  <c r="U91" i="17"/>
  <c r="S91" i="17"/>
  <c r="R91" i="17"/>
  <c r="Q91" i="17"/>
  <c r="P91" i="17"/>
  <c r="E91" i="17"/>
  <c r="T91" i="17" s="1"/>
  <c r="S90" i="17"/>
  <c r="R90" i="17"/>
  <c r="Q90" i="17"/>
  <c r="P90" i="17"/>
  <c r="E90" i="17"/>
  <c r="S89" i="17"/>
  <c r="R89" i="17"/>
  <c r="Q89" i="17"/>
  <c r="P89" i="17"/>
  <c r="E89" i="17"/>
  <c r="U89" i="17" s="1"/>
  <c r="S88" i="17"/>
  <c r="R88" i="17"/>
  <c r="Q88" i="17"/>
  <c r="P88" i="17"/>
  <c r="E88" i="17"/>
  <c r="O75" i="17"/>
  <c r="N75" i="17"/>
  <c r="M75" i="17"/>
  <c r="L75" i="17"/>
  <c r="K75" i="17"/>
  <c r="J75" i="17"/>
  <c r="I75" i="17"/>
  <c r="S75" i="17" s="1"/>
  <c r="H75" i="17"/>
  <c r="R75" i="17" s="1"/>
  <c r="G75" i="17"/>
  <c r="F75" i="17"/>
  <c r="C75" i="17"/>
  <c r="B75" i="17"/>
  <c r="O74" i="17"/>
  <c r="N74" i="17"/>
  <c r="M74" i="17"/>
  <c r="L74" i="17"/>
  <c r="K74" i="17"/>
  <c r="J74" i="17"/>
  <c r="I74" i="17"/>
  <c r="S74" i="17" s="1"/>
  <c r="H74" i="17"/>
  <c r="G74" i="17"/>
  <c r="F74" i="17"/>
  <c r="E74" i="17"/>
  <c r="C74" i="17"/>
  <c r="B74" i="17"/>
  <c r="O73" i="17"/>
  <c r="N73" i="17"/>
  <c r="M73" i="17"/>
  <c r="L73" i="17"/>
  <c r="K73" i="17"/>
  <c r="J73" i="17"/>
  <c r="I73" i="17"/>
  <c r="S73" i="17" s="1"/>
  <c r="H73" i="17"/>
  <c r="G73" i="17"/>
  <c r="F73" i="17"/>
  <c r="E73" i="17"/>
  <c r="C73" i="17"/>
  <c r="B73" i="17"/>
  <c r="U72" i="17"/>
  <c r="T72" i="17"/>
  <c r="S72" i="17"/>
  <c r="R72" i="17"/>
  <c r="Q72" i="17"/>
  <c r="P72" i="17"/>
  <c r="E72" i="17"/>
  <c r="S71" i="17"/>
  <c r="R71" i="17"/>
  <c r="Q71" i="17"/>
  <c r="P71" i="17"/>
  <c r="E71" i="17"/>
  <c r="O69" i="17"/>
  <c r="N69" i="17"/>
  <c r="M69" i="17"/>
  <c r="L69" i="17"/>
  <c r="K69" i="17"/>
  <c r="J69" i="17"/>
  <c r="I69" i="17"/>
  <c r="S69" i="17" s="1"/>
  <c r="H69" i="17"/>
  <c r="G69" i="17"/>
  <c r="F69" i="17"/>
  <c r="C69" i="17"/>
  <c r="B69" i="17"/>
  <c r="O68" i="17"/>
  <c r="N68" i="17"/>
  <c r="M68" i="17"/>
  <c r="L68" i="17"/>
  <c r="K68" i="17"/>
  <c r="J68" i="17"/>
  <c r="I68" i="17"/>
  <c r="S68" i="17" s="1"/>
  <c r="H68" i="17"/>
  <c r="G68" i="17"/>
  <c r="F68" i="17"/>
  <c r="C68" i="17"/>
  <c r="B68" i="17"/>
  <c r="E68" i="17" s="1"/>
  <c r="U67" i="17"/>
  <c r="T67" i="17"/>
  <c r="S67" i="17"/>
  <c r="R67" i="17"/>
  <c r="Q67" i="17"/>
  <c r="P67" i="17"/>
  <c r="E67" i="17"/>
  <c r="S66" i="17"/>
  <c r="R66" i="17"/>
  <c r="Q66" i="17"/>
  <c r="P66" i="17"/>
  <c r="E66" i="17"/>
  <c r="U66" i="17" s="1"/>
  <c r="S65" i="17"/>
  <c r="R65" i="17"/>
  <c r="Q65" i="17"/>
  <c r="P65" i="17"/>
  <c r="E65" i="17"/>
  <c r="S64" i="17"/>
  <c r="R64" i="17"/>
  <c r="Q64" i="17"/>
  <c r="P64" i="17"/>
  <c r="E64" i="17"/>
  <c r="T64" i="17" s="1"/>
  <c r="S63" i="17"/>
  <c r="R63" i="17"/>
  <c r="Q63" i="17"/>
  <c r="P63" i="17"/>
  <c r="E63" i="17"/>
  <c r="U63" i="17" s="1"/>
  <c r="O61" i="17"/>
  <c r="N61" i="17"/>
  <c r="M61" i="17"/>
  <c r="L61" i="17"/>
  <c r="K61" i="17"/>
  <c r="J61" i="17"/>
  <c r="I61" i="17"/>
  <c r="S61" i="17" s="1"/>
  <c r="H61" i="17"/>
  <c r="R61" i="17" s="1"/>
  <c r="C61" i="17"/>
  <c r="B61" i="17"/>
  <c r="S60" i="17"/>
  <c r="R60" i="17"/>
  <c r="Q60" i="17"/>
  <c r="P60" i="17"/>
  <c r="E60" i="17"/>
  <c r="T60" i="17" s="1"/>
  <c r="S59" i="17"/>
  <c r="R59" i="17"/>
  <c r="Q59" i="17"/>
  <c r="P59" i="17"/>
  <c r="E59" i="17"/>
  <c r="U59" i="17" s="1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O55" i="17"/>
  <c r="N55" i="17"/>
  <c r="M55" i="17"/>
  <c r="L55" i="17"/>
  <c r="K55" i="17"/>
  <c r="J55" i="17"/>
  <c r="I55" i="17"/>
  <c r="S55" i="17" s="1"/>
  <c r="H55" i="17"/>
  <c r="R55" i="17" s="1"/>
  <c r="G55" i="17"/>
  <c r="F55" i="17"/>
  <c r="C55" i="17"/>
  <c r="B55" i="17"/>
  <c r="S54" i="17"/>
  <c r="R54" i="17"/>
  <c r="Q54" i="17"/>
  <c r="P54" i="17"/>
  <c r="E54" i="17"/>
  <c r="U54" i="17" s="1"/>
  <c r="S53" i="17"/>
  <c r="R53" i="17"/>
  <c r="Q53" i="17"/>
  <c r="P53" i="17"/>
  <c r="E53" i="17"/>
  <c r="S52" i="17"/>
  <c r="R52" i="17"/>
  <c r="Q52" i="17"/>
  <c r="P52" i="17"/>
  <c r="E52" i="17"/>
  <c r="T52" i="17" s="1"/>
  <c r="S51" i="17"/>
  <c r="R51" i="17"/>
  <c r="Q51" i="17"/>
  <c r="P51" i="17"/>
  <c r="E51" i="17"/>
  <c r="U51" i="17" s="1"/>
  <c r="S50" i="17"/>
  <c r="R50" i="17"/>
  <c r="Q50" i="17"/>
  <c r="P50" i="17"/>
  <c r="E50" i="17"/>
  <c r="U50" i="17" s="1"/>
  <c r="U49" i="17"/>
  <c r="S49" i="17"/>
  <c r="R49" i="17"/>
  <c r="Q49" i="17"/>
  <c r="P49" i="17"/>
  <c r="E49" i="17"/>
  <c r="T49" i="17" s="1"/>
  <c r="U48" i="17"/>
  <c r="S48" i="17"/>
  <c r="R48" i="17"/>
  <c r="Q48" i="17"/>
  <c r="P48" i="17"/>
  <c r="E48" i="17"/>
  <c r="T48" i="17" s="1"/>
  <c r="S47" i="17"/>
  <c r="R47" i="17"/>
  <c r="Q47" i="17"/>
  <c r="P47" i="17"/>
  <c r="E47" i="17"/>
  <c r="T47" i="17" s="1"/>
  <c r="S46" i="17"/>
  <c r="R46" i="17"/>
  <c r="Q46" i="17"/>
  <c r="P46" i="17"/>
  <c r="E46" i="17"/>
  <c r="T45" i="17"/>
  <c r="S45" i="17"/>
  <c r="R45" i="17"/>
  <c r="Q45" i="17"/>
  <c r="P45" i="17"/>
  <c r="E45" i="17"/>
  <c r="S44" i="17"/>
  <c r="R44" i="17"/>
  <c r="Q44" i="17"/>
  <c r="P44" i="17"/>
  <c r="E44" i="17"/>
  <c r="O42" i="17"/>
  <c r="N42" i="17"/>
  <c r="M42" i="17"/>
  <c r="L42" i="17"/>
  <c r="K42" i="17"/>
  <c r="J42" i="17"/>
  <c r="I42" i="17"/>
  <c r="S42" i="17" s="1"/>
  <c r="H42" i="17"/>
  <c r="G42" i="17"/>
  <c r="F42" i="17"/>
  <c r="C42" i="17"/>
  <c r="B42" i="17"/>
  <c r="S41" i="17"/>
  <c r="R41" i="17"/>
  <c r="Q41" i="17"/>
  <c r="P41" i="17"/>
  <c r="E41" i="17"/>
  <c r="T41" i="17" s="1"/>
  <c r="S40" i="17"/>
  <c r="R40" i="17"/>
  <c r="Q40" i="17"/>
  <c r="P40" i="17"/>
  <c r="E40" i="17"/>
  <c r="U40" i="17" s="1"/>
  <c r="T39" i="17"/>
  <c r="S39" i="17"/>
  <c r="R39" i="17"/>
  <c r="Q39" i="17"/>
  <c r="P39" i="17"/>
  <c r="E39" i="17"/>
  <c r="U39" i="17" s="1"/>
  <c r="S38" i="17"/>
  <c r="R38" i="17"/>
  <c r="Q38" i="17"/>
  <c r="P38" i="17"/>
  <c r="E38" i="17"/>
  <c r="S37" i="17"/>
  <c r="R37" i="17"/>
  <c r="Q37" i="17"/>
  <c r="P37" i="17"/>
  <c r="E37" i="17"/>
  <c r="U37" i="17" s="1"/>
  <c r="O35" i="17"/>
  <c r="N35" i="17"/>
  <c r="M35" i="17"/>
  <c r="L35" i="17"/>
  <c r="K35" i="17"/>
  <c r="J35" i="17"/>
  <c r="I35" i="17"/>
  <c r="H35" i="17"/>
  <c r="R35" i="17" s="1"/>
  <c r="G35" i="17"/>
  <c r="F35" i="17"/>
  <c r="C35" i="17"/>
  <c r="B35" i="17"/>
  <c r="E35" i="17" s="1"/>
  <c r="S34" i="17"/>
  <c r="R34" i="17"/>
  <c r="Q34" i="17"/>
  <c r="P34" i="17"/>
  <c r="E34" i="17"/>
  <c r="T34" i="17" s="1"/>
  <c r="O32" i="17"/>
  <c r="N32" i="17"/>
  <c r="M32" i="17"/>
  <c r="L32" i="17"/>
  <c r="K32" i="17"/>
  <c r="J32" i="17"/>
  <c r="I32" i="17"/>
  <c r="H32" i="17"/>
  <c r="G32" i="17"/>
  <c r="F32" i="17"/>
  <c r="C32" i="17"/>
  <c r="B32" i="17"/>
  <c r="S31" i="17"/>
  <c r="R31" i="17"/>
  <c r="Q31" i="17"/>
  <c r="P31" i="17"/>
  <c r="E31" i="17"/>
  <c r="T31" i="17" s="1"/>
  <c r="U30" i="17"/>
  <c r="T30" i="17"/>
  <c r="S30" i="17"/>
  <c r="R30" i="17"/>
  <c r="Q30" i="17"/>
  <c r="P30" i="17"/>
  <c r="E30" i="17"/>
  <c r="S29" i="17"/>
  <c r="R29" i="17"/>
  <c r="Q29" i="17"/>
  <c r="P29" i="17"/>
  <c r="E29" i="17"/>
  <c r="T29" i="17" s="1"/>
  <c r="S28" i="17"/>
  <c r="R28" i="17"/>
  <c r="Q28" i="17"/>
  <c r="P28" i="17"/>
  <c r="E28" i="17"/>
  <c r="O26" i="17"/>
  <c r="N26" i="17"/>
  <c r="M26" i="17"/>
  <c r="L26" i="17"/>
  <c r="K26" i="17"/>
  <c r="J26" i="17"/>
  <c r="I26" i="17"/>
  <c r="S26" i="17" s="1"/>
  <c r="H26" i="17"/>
  <c r="R26" i="17" s="1"/>
  <c r="G26" i="17"/>
  <c r="F26" i="17"/>
  <c r="C26" i="17"/>
  <c r="B26" i="17"/>
  <c r="S25" i="17"/>
  <c r="R25" i="17"/>
  <c r="Q25" i="17"/>
  <c r="P25" i="17"/>
  <c r="E25" i="17"/>
  <c r="U25" i="17" s="1"/>
  <c r="S24" i="17"/>
  <c r="R24" i="17"/>
  <c r="Q24" i="17"/>
  <c r="P24" i="17"/>
  <c r="E24" i="17"/>
  <c r="T24" i="17" s="1"/>
  <c r="S23" i="17"/>
  <c r="R23" i="17"/>
  <c r="Q23" i="17"/>
  <c r="P23" i="17"/>
  <c r="E23" i="17"/>
  <c r="U23" i="17" s="1"/>
  <c r="S22" i="17"/>
  <c r="R22" i="17"/>
  <c r="Q22" i="17"/>
  <c r="U22" i="17" s="1"/>
  <c r="P22" i="17"/>
  <c r="E22" i="17"/>
  <c r="S21" i="17"/>
  <c r="R21" i="17"/>
  <c r="Q21" i="17"/>
  <c r="P21" i="17"/>
  <c r="E21" i="17"/>
  <c r="S20" i="17"/>
  <c r="R20" i="17"/>
  <c r="Q20" i="17"/>
  <c r="P20" i="17"/>
  <c r="E20" i="17"/>
  <c r="U19" i="17"/>
  <c r="S19" i="17"/>
  <c r="R19" i="17"/>
  <c r="Q19" i="17"/>
  <c r="P19" i="17"/>
  <c r="E19" i="17"/>
  <c r="T19" i="17" s="1"/>
  <c r="O17" i="17"/>
  <c r="N17" i="17"/>
  <c r="M17" i="17"/>
  <c r="L17" i="17"/>
  <c r="K17" i="17"/>
  <c r="J17" i="17"/>
  <c r="I17" i="17"/>
  <c r="S17" i="17" s="1"/>
  <c r="H17" i="17"/>
  <c r="G17" i="17"/>
  <c r="F17" i="17"/>
  <c r="C17" i="17"/>
  <c r="B17" i="17"/>
  <c r="U16" i="17"/>
  <c r="T16" i="17"/>
  <c r="S16" i="17"/>
  <c r="R16" i="17"/>
  <c r="Q16" i="17"/>
  <c r="P16" i="17"/>
  <c r="E16" i="17"/>
  <c r="S15" i="17"/>
  <c r="R15" i="17"/>
  <c r="Q15" i="17"/>
  <c r="U15" i="17" s="1"/>
  <c r="P15" i="17"/>
  <c r="E15" i="17"/>
  <c r="S14" i="17"/>
  <c r="R14" i="17"/>
  <c r="Q14" i="17"/>
  <c r="P14" i="17"/>
  <c r="E14" i="17"/>
  <c r="U14" i="17" s="1"/>
  <c r="S13" i="17"/>
  <c r="R13" i="17"/>
  <c r="Q13" i="17"/>
  <c r="P13" i="17"/>
  <c r="E13" i="17"/>
  <c r="T13" i="17" s="1"/>
  <c r="U12" i="17"/>
  <c r="T12" i="17"/>
  <c r="S12" i="17"/>
  <c r="R12" i="17"/>
  <c r="Q12" i="17"/>
  <c r="P12" i="17"/>
  <c r="E12" i="17"/>
  <c r="S11" i="17"/>
  <c r="R11" i="17"/>
  <c r="Q11" i="17"/>
  <c r="P11" i="17"/>
  <c r="E11" i="17"/>
  <c r="U11" i="17" s="1"/>
  <c r="S10" i="17"/>
  <c r="R10" i="17"/>
  <c r="Q10" i="17"/>
  <c r="P10" i="17"/>
  <c r="E10" i="17"/>
  <c r="U10" i="17" s="1"/>
  <c r="S9" i="17"/>
  <c r="R9" i="17"/>
  <c r="Q9" i="17"/>
  <c r="P9" i="17"/>
  <c r="E9" i="17"/>
  <c r="U9" i="17" s="1"/>
  <c r="U96" i="16"/>
  <c r="T96" i="16"/>
  <c r="S96" i="16"/>
  <c r="R96" i="16"/>
  <c r="Q96" i="16"/>
  <c r="P96" i="16"/>
  <c r="E96" i="16"/>
  <c r="S95" i="16"/>
  <c r="R95" i="16"/>
  <c r="Q95" i="16"/>
  <c r="P95" i="16"/>
  <c r="E95" i="16"/>
  <c r="T95" i="16" s="1"/>
  <c r="S94" i="16"/>
  <c r="R94" i="16"/>
  <c r="Q94" i="16"/>
  <c r="P94" i="16"/>
  <c r="E94" i="16"/>
  <c r="U94" i="16" s="1"/>
  <c r="U93" i="16"/>
  <c r="S93" i="16"/>
  <c r="R93" i="16"/>
  <c r="Q93" i="16"/>
  <c r="P93" i="16"/>
  <c r="E93" i="16"/>
  <c r="T93" i="16" s="1"/>
  <c r="U92" i="16"/>
  <c r="S92" i="16"/>
  <c r="R92" i="16"/>
  <c r="Q92" i="16"/>
  <c r="P92" i="16"/>
  <c r="E92" i="16"/>
  <c r="T92" i="16" s="1"/>
  <c r="T91" i="16"/>
  <c r="S91" i="16"/>
  <c r="R91" i="16"/>
  <c r="Q91" i="16"/>
  <c r="P91" i="16"/>
  <c r="E91" i="16"/>
  <c r="U91" i="16" s="1"/>
  <c r="S90" i="16"/>
  <c r="R90" i="16"/>
  <c r="Q90" i="16"/>
  <c r="P90" i="16"/>
  <c r="E90" i="16"/>
  <c r="S89" i="16"/>
  <c r="R89" i="16"/>
  <c r="Q89" i="16"/>
  <c r="P89" i="16"/>
  <c r="E89" i="16"/>
  <c r="T89" i="16" s="1"/>
  <c r="S88" i="16"/>
  <c r="R88" i="16"/>
  <c r="Q88" i="16"/>
  <c r="P88" i="16"/>
  <c r="E88" i="16"/>
  <c r="T88" i="16" s="1"/>
  <c r="O75" i="16"/>
  <c r="N75" i="16"/>
  <c r="M75" i="16"/>
  <c r="L75" i="16"/>
  <c r="K75" i="16"/>
  <c r="J75" i="16"/>
  <c r="I75" i="16"/>
  <c r="H75" i="16"/>
  <c r="G75" i="16"/>
  <c r="F75" i="16"/>
  <c r="C75" i="16"/>
  <c r="B75" i="16"/>
  <c r="O74" i="16"/>
  <c r="N74" i="16"/>
  <c r="M74" i="16"/>
  <c r="L74" i="16"/>
  <c r="K74" i="16"/>
  <c r="J74" i="16"/>
  <c r="I74" i="16"/>
  <c r="H74" i="16"/>
  <c r="R74" i="16" s="1"/>
  <c r="G74" i="16"/>
  <c r="F74" i="16"/>
  <c r="C74" i="16"/>
  <c r="B74" i="16"/>
  <c r="O73" i="16"/>
  <c r="N73" i="16"/>
  <c r="M73" i="16"/>
  <c r="L73" i="16"/>
  <c r="K73" i="16"/>
  <c r="J73" i="16"/>
  <c r="I73" i="16"/>
  <c r="S73" i="16" s="1"/>
  <c r="H73" i="16"/>
  <c r="R73" i="16" s="1"/>
  <c r="G73" i="16"/>
  <c r="F73" i="16"/>
  <c r="C73" i="16"/>
  <c r="B73" i="16"/>
  <c r="S72" i="16"/>
  <c r="R72" i="16"/>
  <c r="Q72" i="16"/>
  <c r="P72" i="16"/>
  <c r="E72" i="16"/>
  <c r="U72" i="16" s="1"/>
  <c r="S71" i="16"/>
  <c r="R71" i="16"/>
  <c r="Q71" i="16"/>
  <c r="U71" i="16" s="1"/>
  <c r="P71" i="16"/>
  <c r="E71" i="16"/>
  <c r="O69" i="16"/>
  <c r="N69" i="16"/>
  <c r="M69" i="16"/>
  <c r="L69" i="16"/>
  <c r="K69" i="16"/>
  <c r="J69" i="16"/>
  <c r="I69" i="16"/>
  <c r="H69" i="16"/>
  <c r="G69" i="16"/>
  <c r="F69" i="16"/>
  <c r="C69" i="16"/>
  <c r="B69" i="16"/>
  <c r="O68" i="16"/>
  <c r="N68" i="16"/>
  <c r="M68" i="16"/>
  <c r="L68" i="16"/>
  <c r="K68" i="16"/>
  <c r="J68" i="16"/>
  <c r="I68" i="16"/>
  <c r="S68" i="16" s="1"/>
  <c r="H68" i="16"/>
  <c r="R68" i="16" s="1"/>
  <c r="G68" i="16"/>
  <c r="F68" i="16"/>
  <c r="C68" i="16"/>
  <c r="B68" i="16"/>
  <c r="E68" i="16" s="1"/>
  <c r="S67" i="16"/>
  <c r="R67" i="16"/>
  <c r="Q67" i="16"/>
  <c r="P67" i="16"/>
  <c r="E67" i="16"/>
  <c r="S66" i="16"/>
  <c r="R66" i="16"/>
  <c r="Q66" i="16"/>
  <c r="P66" i="16"/>
  <c r="E66" i="16"/>
  <c r="T66" i="16" s="1"/>
  <c r="S65" i="16"/>
  <c r="R65" i="16"/>
  <c r="Q65" i="16"/>
  <c r="P65" i="16"/>
  <c r="E65" i="16"/>
  <c r="U65" i="16" s="1"/>
  <c r="S64" i="16"/>
  <c r="R64" i="16"/>
  <c r="Q64" i="16"/>
  <c r="P64" i="16"/>
  <c r="E64" i="16"/>
  <c r="T64" i="16" s="1"/>
  <c r="S63" i="16"/>
  <c r="R63" i="16"/>
  <c r="Q63" i="16"/>
  <c r="P63" i="16"/>
  <c r="E63" i="16"/>
  <c r="U63" i="16" s="1"/>
  <c r="S61" i="16"/>
  <c r="O61" i="16"/>
  <c r="N61" i="16"/>
  <c r="M61" i="16"/>
  <c r="L61" i="16"/>
  <c r="K61" i="16"/>
  <c r="J61" i="16"/>
  <c r="I61" i="16"/>
  <c r="H61" i="16"/>
  <c r="C61" i="16"/>
  <c r="B61" i="16"/>
  <c r="E61" i="16" s="1"/>
  <c r="U60" i="16"/>
  <c r="T60" i="16"/>
  <c r="S60" i="16"/>
  <c r="R60" i="16"/>
  <c r="Q60" i="16"/>
  <c r="P60" i="16"/>
  <c r="E60" i="16"/>
  <c r="S59" i="16"/>
  <c r="R59" i="16"/>
  <c r="Q59" i="16"/>
  <c r="P59" i="16"/>
  <c r="E59" i="16"/>
  <c r="S58" i="16"/>
  <c r="R58" i="16"/>
  <c r="Q58" i="16"/>
  <c r="P58" i="16"/>
  <c r="E58" i="16"/>
  <c r="U58" i="16" s="1"/>
  <c r="S57" i="16"/>
  <c r="R57" i="16"/>
  <c r="Q57" i="16"/>
  <c r="P57" i="16"/>
  <c r="E57" i="16"/>
  <c r="T57" i="16" s="1"/>
  <c r="O55" i="16"/>
  <c r="N55" i="16"/>
  <c r="M55" i="16"/>
  <c r="L55" i="16"/>
  <c r="K55" i="16"/>
  <c r="J55" i="16"/>
  <c r="I55" i="16"/>
  <c r="H55" i="16"/>
  <c r="G55" i="16"/>
  <c r="F55" i="16"/>
  <c r="C55" i="16"/>
  <c r="B55" i="16"/>
  <c r="E55" i="16" s="1"/>
  <c r="S54" i="16"/>
  <c r="R54" i="16"/>
  <c r="Q54" i="16"/>
  <c r="P54" i="16"/>
  <c r="E54" i="16"/>
  <c r="T54" i="16" s="1"/>
  <c r="S53" i="16"/>
  <c r="R53" i="16"/>
  <c r="Q53" i="16"/>
  <c r="P53" i="16"/>
  <c r="T53" i="16" s="1"/>
  <c r="E53" i="16"/>
  <c r="S52" i="16"/>
  <c r="R52" i="16"/>
  <c r="Q52" i="16"/>
  <c r="P52" i="16"/>
  <c r="E52" i="16"/>
  <c r="T52" i="16" s="1"/>
  <c r="S51" i="16"/>
  <c r="R51" i="16"/>
  <c r="Q51" i="16"/>
  <c r="P51" i="16"/>
  <c r="E51" i="16"/>
  <c r="U51" i="16" s="1"/>
  <c r="S50" i="16"/>
  <c r="R50" i="16"/>
  <c r="Q50" i="16"/>
  <c r="P50" i="16"/>
  <c r="E50" i="16"/>
  <c r="T50" i="16" s="1"/>
  <c r="S49" i="16"/>
  <c r="R49" i="16"/>
  <c r="Q49" i="16"/>
  <c r="P49" i="16"/>
  <c r="E49" i="16"/>
  <c r="U49" i="16" s="1"/>
  <c r="U48" i="16"/>
  <c r="S48" i="16"/>
  <c r="R48" i="16"/>
  <c r="Q48" i="16"/>
  <c r="P48" i="16"/>
  <c r="E48" i="16"/>
  <c r="T48" i="16" s="1"/>
  <c r="T47" i="16"/>
  <c r="S47" i="16"/>
  <c r="R47" i="16"/>
  <c r="Q47" i="16"/>
  <c r="P47" i="16"/>
  <c r="E47" i="16"/>
  <c r="U47" i="16" s="1"/>
  <c r="S46" i="16"/>
  <c r="R46" i="16"/>
  <c r="Q46" i="16"/>
  <c r="P46" i="16"/>
  <c r="E46" i="16"/>
  <c r="U45" i="16"/>
  <c r="T45" i="16"/>
  <c r="S45" i="16"/>
  <c r="R45" i="16"/>
  <c r="Q45" i="16"/>
  <c r="P45" i="16"/>
  <c r="E45" i="16"/>
  <c r="S44" i="16"/>
  <c r="R44" i="16"/>
  <c r="Q44" i="16"/>
  <c r="P44" i="16"/>
  <c r="E44" i="16"/>
  <c r="T44" i="16" s="1"/>
  <c r="O42" i="16"/>
  <c r="N42" i="16"/>
  <c r="M42" i="16"/>
  <c r="L42" i="16"/>
  <c r="K42" i="16"/>
  <c r="J42" i="16"/>
  <c r="I42" i="16"/>
  <c r="H42" i="16"/>
  <c r="G42" i="16"/>
  <c r="F42" i="16"/>
  <c r="C42" i="16"/>
  <c r="B42" i="16"/>
  <c r="E42" i="16" s="1"/>
  <c r="S41" i="16"/>
  <c r="R41" i="16"/>
  <c r="Q41" i="16"/>
  <c r="P41" i="16"/>
  <c r="E41" i="16"/>
  <c r="T41" i="16" s="1"/>
  <c r="S40" i="16"/>
  <c r="R40" i="16"/>
  <c r="Q40" i="16"/>
  <c r="P40" i="16"/>
  <c r="E40" i="16"/>
  <c r="U40" i="16" s="1"/>
  <c r="S39" i="16"/>
  <c r="R39" i="16"/>
  <c r="Q39" i="16"/>
  <c r="P39" i="16"/>
  <c r="E39" i="16"/>
  <c r="T39" i="16" s="1"/>
  <c r="S38" i="16"/>
  <c r="R38" i="16"/>
  <c r="Q38" i="16"/>
  <c r="P38" i="16"/>
  <c r="E38" i="16"/>
  <c r="T37" i="16"/>
  <c r="S37" i="16"/>
  <c r="R37" i="16"/>
  <c r="Q37" i="16"/>
  <c r="U37" i="16" s="1"/>
  <c r="P37" i="16"/>
  <c r="E37" i="16"/>
  <c r="O35" i="16"/>
  <c r="N35" i="16"/>
  <c r="M35" i="16"/>
  <c r="L35" i="16"/>
  <c r="K35" i="16"/>
  <c r="J35" i="16"/>
  <c r="I35" i="16"/>
  <c r="H35" i="16"/>
  <c r="G35" i="16"/>
  <c r="F35" i="16"/>
  <c r="C35" i="16"/>
  <c r="B35" i="16"/>
  <c r="S34" i="16"/>
  <c r="R34" i="16"/>
  <c r="Q34" i="16"/>
  <c r="P34" i="16"/>
  <c r="E34" i="16"/>
  <c r="T34" i="16" s="1"/>
  <c r="O32" i="16"/>
  <c r="N32" i="16"/>
  <c r="M32" i="16"/>
  <c r="L32" i="16"/>
  <c r="K32" i="16"/>
  <c r="J32" i="16"/>
  <c r="I32" i="16"/>
  <c r="S32" i="16" s="1"/>
  <c r="H32" i="16"/>
  <c r="R32" i="16" s="1"/>
  <c r="G32" i="16"/>
  <c r="F32" i="16"/>
  <c r="C32" i="16"/>
  <c r="B32" i="16"/>
  <c r="E32" i="16" s="1"/>
  <c r="S31" i="16"/>
  <c r="R31" i="16"/>
  <c r="Q31" i="16"/>
  <c r="P31" i="16"/>
  <c r="E31" i="16"/>
  <c r="U31" i="16" s="1"/>
  <c r="T30" i="16"/>
  <c r="S30" i="16"/>
  <c r="R30" i="16"/>
  <c r="Q30" i="16"/>
  <c r="P30" i="16"/>
  <c r="E30" i="16"/>
  <c r="U30" i="16" s="1"/>
  <c r="U29" i="16"/>
  <c r="S29" i="16"/>
  <c r="R29" i="16"/>
  <c r="Q29" i="16"/>
  <c r="P29" i="16"/>
  <c r="E29" i="16"/>
  <c r="T29" i="16" s="1"/>
  <c r="S28" i="16"/>
  <c r="R28" i="16"/>
  <c r="Q28" i="16"/>
  <c r="P28" i="16"/>
  <c r="E28" i="16"/>
  <c r="O26" i="16"/>
  <c r="N26" i="16"/>
  <c r="M26" i="16"/>
  <c r="L26" i="16"/>
  <c r="K26" i="16"/>
  <c r="J26" i="16"/>
  <c r="I26" i="16"/>
  <c r="H26" i="16"/>
  <c r="G26" i="16"/>
  <c r="F26" i="16"/>
  <c r="C26" i="16"/>
  <c r="B26" i="16"/>
  <c r="E26" i="16" s="1"/>
  <c r="S25" i="16"/>
  <c r="R25" i="16"/>
  <c r="Q25" i="16"/>
  <c r="P25" i="16"/>
  <c r="E25" i="16"/>
  <c r="S24" i="16"/>
  <c r="R24" i="16"/>
  <c r="Q24" i="16"/>
  <c r="P24" i="16"/>
  <c r="E24" i="16"/>
  <c r="T24" i="16" s="1"/>
  <c r="S23" i="16"/>
  <c r="R23" i="16"/>
  <c r="Q23" i="16"/>
  <c r="P23" i="16"/>
  <c r="E23" i="16"/>
  <c r="U23" i="16" s="1"/>
  <c r="U22" i="16"/>
  <c r="S22" i="16"/>
  <c r="R22" i="16"/>
  <c r="Q22" i="16"/>
  <c r="P22" i="16"/>
  <c r="E22" i="16"/>
  <c r="T22" i="16" s="1"/>
  <c r="S21" i="16"/>
  <c r="R21" i="16"/>
  <c r="Q21" i="16"/>
  <c r="P21" i="16"/>
  <c r="E21" i="16"/>
  <c r="U20" i="16"/>
  <c r="T20" i="16"/>
  <c r="S20" i="16"/>
  <c r="R20" i="16"/>
  <c r="Q20" i="16"/>
  <c r="P20" i="16"/>
  <c r="E20" i="16"/>
  <c r="T19" i="16"/>
  <c r="S19" i="16"/>
  <c r="R19" i="16"/>
  <c r="Q19" i="16"/>
  <c r="P19" i="16"/>
  <c r="E19" i="16"/>
  <c r="U19" i="16" s="1"/>
  <c r="O17" i="16"/>
  <c r="N17" i="16"/>
  <c r="M17" i="16"/>
  <c r="L17" i="16"/>
  <c r="K17" i="16"/>
  <c r="J17" i="16"/>
  <c r="I17" i="16"/>
  <c r="S17" i="16" s="1"/>
  <c r="H17" i="16"/>
  <c r="R17" i="16" s="1"/>
  <c r="G17" i="16"/>
  <c r="F17" i="16"/>
  <c r="C17" i="16"/>
  <c r="B17" i="16"/>
  <c r="T16" i="16"/>
  <c r="S16" i="16"/>
  <c r="R16" i="16"/>
  <c r="Q16" i="16"/>
  <c r="P16" i="16"/>
  <c r="E16" i="16"/>
  <c r="U16" i="16" s="1"/>
  <c r="S15" i="16"/>
  <c r="R15" i="16"/>
  <c r="Q15" i="16"/>
  <c r="U15" i="16" s="1"/>
  <c r="P15" i="16"/>
  <c r="E15" i="16"/>
  <c r="T15" i="16" s="1"/>
  <c r="S14" i="16"/>
  <c r="R14" i="16"/>
  <c r="Q14" i="16"/>
  <c r="U14" i="16" s="1"/>
  <c r="P14" i="16"/>
  <c r="T14" i="16" s="1"/>
  <c r="E14" i="16"/>
  <c r="S13" i="16"/>
  <c r="R13" i="16"/>
  <c r="Q13" i="16"/>
  <c r="P13" i="16"/>
  <c r="E13" i="16"/>
  <c r="T13" i="16" s="1"/>
  <c r="S12" i="16"/>
  <c r="R12" i="16"/>
  <c r="Q12" i="16"/>
  <c r="P12" i="16"/>
  <c r="E12" i="16"/>
  <c r="U12" i="16" s="1"/>
  <c r="U11" i="16"/>
  <c r="S11" i="16"/>
  <c r="R11" i="16"/>
  <c r="Q11" i="16"/>
  <c r="P11" i="16"/>
  <c r="E11" i="16"/>
  <c r="T11" i="16" s="1"/>
  <c r="S10" i="16"/>
  <c r="R10" i="16"/>
  <c r="Q10" i="16"/>
  <c r="P10" i="16"/>
  <c r="E10" i="16"/>
  <c r="U10" i="16" s="1"/>
  <c r="T9" i="16"/>
  <c r="S9" i="16"/>
  <c r="R9" i="16"/>
  <c r="Q9" i="16"/>
  <c r="P9" i="16"/>
  <c r="E9" i="16"/>
  <c r="U9" i="16" s="1"/>
  <c r="T96" i="15"/>
  <c r="S96" i="15"/>
  <c r="R96" i="15"/>
  <c r="Q96" i="15"/>
  <c r="P96" i="15"/>
  <c r="E96" i="15"/>
  <c r="U96" i="15" s="1"/>
  <c r="U95" i="15"/>
  <c r="S95" i="15"/>
  <c r="R95" i="15"/>
  <c r="Q95" i="15"/>
  <c r="P95" i="15"/>
  <c r="E95" i="15"/>
  <c r="T95" i="15" s="1"/>
  <c r="S94" i="15"/>
  <c r="R94" i="15"/>
  <c r="Q94" i="15"/>
  <c r="P94" i="15"/>
  <c r="E94" i="15"/>
  <c r="S93" i="15"/>
  <c r="R93" i="15"/>
  <c r="Q93" i="15"/>
  <c r="P93" i="15"/>
  <c r="E93" i="15"/>
  <c r="T93" i="15" s="1"/>
  <c r="S92" i="15"/>
  <c r="R92" i="15"/>
  <c r="Q92" i="15"/>
  <c r="P92" i="15"/>
  <c r="E92" i="15"/>
  <c r="U92" i="15" s="1"/>
  <c r="S91" i="15"/>
  <c r="R91" i="15"/>
  <c r="Q91" i="15"/>
  <c r="P91" i="15"/>
  <c r="E91" i="15"/>
  <c r="T91" i="15" s="1"/>
  <c r="S90" i="15"/>
  <c r="R90" i="15"/>
  <c r="Q90" i="15"/>
  <c r="P90" i="15"/>
  <c r="E90" i="15"/>
  <c r="T89" i="15"/>
  <c r="S89" i="15"/>
  <c r="R89" i="15"/>
  <c r="Q89" i="15"/>
  <c r="P89" i="15"/>
  <c r="E89" i="15"/>
  <c r="U89" i="15" s="1"/>
  <c r="T88" i="15"/>
  <c r="S88" i="15"/>
  <c r="R88" i="15"/>
  <c r="Q88" i="15"/>
  <c r="P88" i="15"/>
  <c r="E88" i="15"/>
  <c r="U88" i="15" s="1"/>
  <c r="O75" i="15"/>
  <c r="N75" i="15"/>
  <c r="M75" i="15"/>
  <c r="L75" i="15"/>
  <c r="K75" i="15"/>
  <c r="J75" i="15"/>
  <c r="I75" i="15"/>
  <c r="H75" i="15"/>
  <c r="G75" i="15"/>
  <c r="F75" i="15"/>
  <c r="C75" i="15"/>
  <c r="B75" i="15"/>
  <c r="O74" i="15"/>
  <c r="N74" i="15"/>
  <c r="M74" i="15"/>
  <c r="L74" i="15"/>
  <c r="K74" i="15"/>
  <c r="J74" i="15"/>
  <c r="I74" i="15"/>
  <c r="H74" i="15"/>
  <c r="G74" i="15"/>
  <c r="F74" i="15"/>
  <c r="E74" i="15"/>
  <c r="C74" i="15"/>
  <c r="B74" i="15"/>
  <c r="O73" i="15"/>
  <c r="N73" i="15"/>
  <c r="M73" i="15"/>
  <c r="L73" i="15"/>
  <c r="K73" i="15"/>
  <c r="J73" i="15"/>
  <c r="I73" i="15"/>
  <c r="S73" i="15" s="1"/>
  <c r="H73" i="15"/>
  <c r="P73" i="15" s="1"/>
  <c r="G73" i="15"/>
  <c r="F73" i="15"/>
  <c r="C73" i="15"/>
  <c r="B73" i="15"/>
  <c r="U72" i="15"/>
  <c r="T72" i="15"/>
  <c r="S72" i="15"/>
  <c r="R72" i="15"/>
  <c r="Q72" i="15"/>
  <c r="P72" i="15"/>
  <c r="E72" i="15"/>
  <c r="S71" i="15"/>
  <c r="R71" i="15"/>
  <c r="Q71" i="15"/>
  <c r="P71" i="15"/>
  <c r="E71" i="15"/>
  <c r="O69" i="15"/>
  <c r="N69" i="15"/>
  <c r="M69" i="15"/>
  <c r="L69" i="15"/>
  <c r="K69" i="15"/>
  <c r="J69" i="15"/>
  <c r="I69" i="15"/>
  <c r="H69" i="15"/>
  <c r="G69" i="15"/>
  <c r="F69" i="15"/>
  <c r="C69" i="15"/>
  <c r="B69" i="15"/>
  <c r="O68" i="15"/>
  <c r="N68" i="15"/>
  <c r="M68" i="15"/>
  <c r="L68" i="15"/>
  <c r="K68" i="15"/>
  <c r="J68" i="15"/>
  <c r="I68" i="15"/>
  <c r="S68" i="15" s="1"/>
  <c r="H68" i="15"/>
  <c r="G68" i="15"/>
  <c r="F68" i="15"/>
  <c r="C68" i="15"/>
  <c r="B68" i="15"/>
  <c r="S67" i="15"/>
  <c r="R67" i="15"/>
  <c r="Q67" i="15"/>
  <c r="P67" i="15"/>
  <c r="E67" i="15"/>
  <c r="U67" i="15" s="1"/>
  <c r="U66" i="15"/>
  <c r="T66" i="15"/>
  <c r="S66" i="15"/>
  <c r="R66" i="15"/>
  <c r="Q66" i="15"/>
  <c r="P66" i="15"/>
  <c r="E66" i="15"/>
  <c r="S65" i="15"/>
  <c r="R65" i="15"/>
  <c r="Q65" i="15"/>
  <c r="P65" i="15"/>
  <c r="E65" i="15"/>
  <c r="U65" i="15" s="1"/>
  <c r="S64" i="15"/>
  <c r="R64" i="15"/>
  <c r="Q64" i="15"/>
  <c r="P64" i="15"/>
  <c r="E64" i="15"/>
  <c r="S63" i="15"/>
  <c r="R63" i="15"/>
  <c r="Q63" i="15"/>
  <c r="P63" i="15"/>
  <c r="E63" i="15"/>
  <c r="U63" i="15" s="1"/>
  <c r="O61" i="15"/>
  <c r="N61" i="15"/>
  <c r="M61" i="15"/>
  <c r="L61" i="15"/>
  <c r="K61" i="15"/>
  <c r="J61" i="15"/>
  <c r="I61" i="15"/>
  <c r="H61" i="15"/>
  <c r="R61" i="15" s="1"/>
  <c r="C61" i="15"/>
  <c r="B61" i="15"/>
  <c r="S60" i="15"/>
  <c r="R60" i="15"/>
  <c r="Q60" i="15"/>
  <c r="P60" i="15"/>
  <c r="E60" i="15"/>
  <c r="S59" i="15"/>
  <c r="R59" i="15"/>
  <c r="Q59" i="15"/>
  <c r="P59" i="15"/>
  <c r="E59" i="15"/>
  <c r="T59" i="15" s="1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O55" i="15"/>
  <c r="N55" i="15"/>
  <c r="M55" i="15"/>
  <c r="L55" i="15"/>
  <c r="K55" i="15"/>
  <c r="J55" i="15"/>
  <c r="I55" i="15"/>
  <c r="H55" i="15"/>
  <c r="G55" i="15"/>
  <c r="F55" i="15"/>
  <c r="C55" i="15"/>
  <c r="B55" i="15"/>
  <c r="U54" i="15"/>
  <c r="T54" i="15"/>
  <c r="S54" i="15"/>
  <c r="R54" i="15"/>
  <c r="Q54" i="15"/>
  <c r="P54" i="15"/>
  <c r="E54" i="15"/>
  <c r="S53" i="15"/>
  <c r="R53" i="15"/>
  <c r="Q53" i="15"/>
  <c r="P53" i="15"/>
  <c r="E53" i="15"/>
  <c r="S52" i="15"/>
  <c r="R52" i="15"/>
  <c r="Q52" i="15"/>
  <c r="P52" i="15"/>
  <c r="E52" i="15"/>
  <c r="T52" i="15" s="1"/>
  <c r="S51" i="15"/>
  <c r="R51" i="15"/>
  <c r="Q51" i="15"/>
  <c r="P51" i="15"/>
  <c r="E51" i="15"/>
  <c r="U51" i="15" s="1"/>
  <c r="S50" i="15"/>
  <c r="R50" i="15"/>
  <c r="Q50" i="15"/>
  <c r="P50" i="15"/>
  <c r="E50" i="15"/>
  <c r="S49" i="15"/>
  <c r="R49" i="15"/>
  <c r="Q49" i="15"/>
  <c r="P49" i="15"/>
  <c r="E49" i="15"/>
  <c r="S48" i="15"/>
  <c r="R48" i="15"/>
  <c r="Q48" i="15"/>
  <c r="P48" i="15"/>
  <c r="E48" i="15"/>
  <c r="T48" i="15" s="1"/>
  <c r="U47" i="15"/>
  <c r="S47" i="15"/>
  <c r="R47" i="15"/>
  <c r="Q47" i="15"/>
  <c r="P47" i="15"/>
  <c r="E47" i="15"/>
  <c r="T47" i="15" s="1"/>
  <c r="U46" i="15"/>
  <c r="T46" i="15"/>
  <c r="S46" i="15"/>
  <c r="R46" i="15"/>
  <c r="Q46" i="15"/>
  <c r="P46" i="15"/>
  <c r="E46" i="15"/>
  <c r="S45" i="15"/>
  <c r="R45" i="15"/>
  <c r="Q45" i="15"/>
  <c r="P45" i="15"/>
  <c r="E45" i="15"/>
  <c r="S44" i="15"/>
  <c r="R44" i="15"/>
  <c r="Q44" i="15"/>
  <c r="P44" i="15"/>
  <c r="E44" i="15"/>
  <c r="U44" i="15" s="1"/>
  <c r="O42" i="15"/>
  <c r="N42" i="15"/>
  <c r="M42" i="15"/>
  <c r="L42" i="15"/>
  <c r="K42" i="15"/>
  <c r="J42" i="15"/>
  <c r="I42" i="15"/>
  <c r="S42" i="15" s="1"/>
  <c r="H42" i="15"/>
  <c r="R42" i="15" s="1"/>
  <c r="G42" i="15"/>
  <c r="F42" i="15"/>
  <c r="C42" i="15"/>
  <c r="B42" i="15"/>
  <c r="U41" i="15"/>
  <c r="S41" i="15"/>
  <c r="R41" i="15"/>
  <c r="Q41" i="15"/>
  <c r="P41" i="15"/>
  <c r="E41" i="15"/>
  <c r="T41" i="15" s="1"/>
  <c r="S40" i="15"/>
  <c r="R40" i="15"/>
  <c r="Q40" i="15"/>
  <c r="P40" i="15"/>
  <c r="T40" i="15" s="1"/>
  <c r="E40" i="15"/>
  <c r="S39" i="15"/>
  <c r="R39" i="15"/>
  <c r="Q39" i="15"/>
  <c r="P39" i="15"/>
  <c r="E39" i="15"/>
  <c r="S38" i="15"/>
  <c r="R38" i="15"/>
  <c r="Q38" i="15"/>
  <c r="P38" i="15"/>
  <c r="E38" i="15"/>
  <c r="U37" i="15"/>
  <c r="S37" i="15"/>
  <c r="R37" i="15"/>
  <c r="Q37" i="15"/>
  <c r="P37" i="15"/>
  <c r="E37" i="15"/>
  <c r="R35" i="15"/>
  <c r="O35" i="15"/>
  <c r="N35" i="15"/>
  <c r="M35" i="15"/>
  <c r="L35" i="15"/>
  <c r="K35" i="15"/>
  <c r="J35" i="15"/>
  <c r="I35" i="15"/>
  <c r="H35" i="15"/>
  <c r="G35" i="15"/>
  <c r="F35" i="15"/>
  <c r="C35" i="15"/>
  <c r="B35" i="15"/>
  <c r="S34" i="15"/>
  <c r="R34" i="15"/>
  <c r="Q34" i="15"/>
  <c r="P34" i="15"/>
  <c r="E34" i="15"/>
  <c r="T34" i="15" s="1"/>
  <c r="O32" i="15"/>
  <c r="N32" i="15"/>
  <c r="M32" i="15"/>
  <c r="L32" i="15"/>
  <c r="K32" i="15"/>
  <c r="J32" i="15"/>
  <c r="I32" i="15"/>
  <c r="H32" i="15"/>
  <c r="G32" i="15"/>
  <c r="F32" i="15"/>
  <c r="C32" i="15"/>
  <c r="B32" i="15"/>
  <c r="S31" i="15"/>
  <c r="R31" i="15"/>
  <c r="Q31" i="15"/>
  <c r="P31" i="15"/>
  <c r="E31" i="15"/>
  <c r="T31" i="15" s="1"/>
  <c r="T30" i="15"/>
  <c r="S30" i="15"/>
  <c r="R30" i="15"/>
  <c r="Q30" i="15"/>
  <c r="P30" i="15"/>
  <c r="E30" i="15"/>
  <c r="U30" i="15" s="1"/>
  <c r="S29" i="15"/>
  <c r="R29" i="15"/>
  <c r="Q29" i="15"/>
  <c r="P29" i="15"/>
  <c r="E29" i="15"/>
  <c r="S28" i="15"/>
  <c r="R28" i="15"/>
  <c r="Q28" i="15"/>
  <c r="P28" i="15"/>
  <c r="E28" i="15"/>
  <c r="U28" i="15" s="1"/>
  <c r="O26" i="15"/>
  <c r="N26" i="15"/>
  <c r="M26" i="15"/>
  <c r="L26" i="15"/>
  <c r="K26" i="15"/>
  <c r="J26" i="15"/>
  <c r="I26" i="15"/>
  <c r="S26" i="15" s="1"/>
  <c r="H26" i="15"/>
  <c r="R26" i="15" s="1"/>
  <c r="G26" i="15"/>
  <c r="F26" i="15"/>
  <c r="C26" i="15"/>
  <c r="B26" i="15"/>
  <c r="S25" i="15"/>
  <c r="R25" i="15"/>
  <c r="Q25" i="15"/>
  <c r="P25" i="15"/>
  <c r="E25" i="15"/>
  <c r="U24" i="15"/>
  <c r="S24" i="15"/>
  <c r="R24" i="15"/>
  <c r="Q24" i="15"/>
  <c r="P24" i="15"/>
  <c r="E24" i="15"/>
  <c r="T24" i="15" s="1"/>
  <c r="T23" i="15"/>
  <c r="S23" i="15"/>
  <c r="R23" i="15"/>
  <c r="Q23" i="15"/>
  <c r="P23" i="15"/>
  <c r="E23" i="15"/>
  <c r="U23" i="15" s="1"/>
  <c r="S22" i="15"/>
  <c r="R22" i="15"/>
  <c r="Q22" i="15"/>
  <c r="P22" i="15"/>
  <c r="E22" i="15"/>
  <c r="U22" i="15" s="1"/>
  <c r="S21" i="15"/>
  <c r="R21" i="15"/>
  <c r="Q21" i="15"/>
  <c r="P21" i="15"/>
  <c r="E21" i="15"/>
  <c r="U20" i="15"/>
  <c r="S20" i="15"/>
  <c r="R20" i="15"/>
  <c r="Q20" i="15"/>
  <c r="P20" i="15"/>
  <c r="E20" i="15"/>
  <c r="T20" i="15" s="1"/>
  <c r="U19" i="15"/>
  <c r="T19" i="15"/>
  <c r="S19" i="15"/>
  <c r="R19" i="15"/>
  <c r="Q19" i="15"/>
  <c r="P19" i="15"/>
  <c r="E19" i="15"/>
  <c r="O17" i="15"/>
  <c r="N17" i="15"/>
  <c r="M17" i="15"/>
  <c r="L17" i="15"/>
  <c r="K17" i="15"/>
  <c r="J17" i="15"/>
  <c r="R17" i="15" s="1"/>
  <c r="I17" i="15"/>
  <c r="H17" i="15"/>
  <c r="G17" i="15"/>
  <c r="F17" i="15"/>
  <c r="C17" i="15"/>
  <c r="B17" i="15"/>
  <c r="S16" i="15"/>
  <c r="R16" i="15"/>
  <c r="Q16" i="15"/>
  <c r="P16" i="15"/>
  <c r="E16" i="15"/>
  <c r="U15" i="15"/>
  <c r="S15" i="15"/>
  <c r="R15" i="15"/>
  <c r="Q15" i="15"/>
  <c r="P15" i="15"/>
  <c r="E15" i="15"/>
  <c r="S14" i="15"/>
  <c r="R14" i="15"/>
  <c r="Q14" i="15"/>
  <c r="P14" i="15"/>
  <c r="E14" i="15"/>
  <c r="S13" i="15"/>
  <c r="R13" i="15"/>
  <c r="Q13" i="15"/>
  <c r="P13" i="15"/>
  <c r="E13" i="15"/>
  <c r="T13" i="15" s="1"/>
  <c r="U12" i="15"/>
  <c r="T12" i="15"/>
  <c r="S12" i="15"/>
  <c r="R12" i="15"/>
  <c r="Q12" i="15"/>
  <c r="P12" i="15"/>
  <c r="E12" i="15"/>
  <c r="S11" i="15"/>
  <c r="R11" i="15"/>
  <c r="Q11" i="15"/>
  <c r="P11" i="15"/>
  <c r="E11" i="15"/>
  <c r="S10" i="15"/>
  <c r="R10" i="15"/>
  <c r="Q10" i="15"/>
  <c r="P10" i="15"/>
  <c r="E10" i="15"/>
  <c r="S9" i="15"/>
  <c r="R9" i="15"/>
  <c r="Q9" i="15"/>
  <c r="P9" i="15"/>
  <c r="E9" i="15"/>
  <c r="U9" i="15" s="1"/>
  <c r="U96" i="14"/>
  <c r="T96" i="14"/>
  <c r="S96" i="14"/>
  <c r="R96" i="14"/>
  <c r="Q96" i="14"/>
  <c r="P96" i="14"/>
  <c r="E96" i="14"/>
  <c r="S95" i="14"/>
  <c r="R95" i="14"/>
  <c r="Q95" i="14"/>
  <c r="P95" i="14"/>
  <c r="E95" i="14"/>
  <c r="S94" i="14"/>
  <c r="R94" i="14"/>
  <c r="Q94" i="14"/>
  <c r="P94" i="14"/>
  <c r="E94" i="14"/>
  <c r="U94" i="14" s="1"/>
  <c r="S93" i="14"/>
  <c r="R93" i="14"/>
  <c r="Q93" i="14"/>
  <c r="P93" i="14"/>
  <c r="E93" i="14"/>
  <c r="T93" i="14" s="1"/>
  <c r="U92" i="14"/>
  <c r="S92" i="14"/>
  <c r="R92" i="14"/>
  <c r="Q92" i="14"/>
  <c r="P92" i="14"/>
  <c r="E92" i="14"/>
  <c r="T92" i="14" s="1"/>
  <c r="T91" i="14"/>
  <c r="S91" i="14"/>
  <c r="R91" i="14"/>
  <c r="Q91" i="14"/>
  <c r="P91" i="14"/>
  <c r="E91" i="14"/>
  <c r="U91" i="14" s="1"/>
  <c r="S90" i="14"/>
  <c r="R90" i="14"/>
  <c r="Q90" i="14"/>
  <c r="P90" i="14"/>
  <c r="E90" i="14"/>
  <c r="S89" i="14"/>
  <c r="R89" i="14"/>
  <c r="Q89" i="14"/>
  <c r="P89" i="14"/>
  <c r="E89" i="14"/>
  <c r="T89" i="14" s="1"/>
  <c r="S88" i="14"/>
  <c r="R88" i="14"/>
  <c r="Q88" i="14"/>
  <c r="P88" i="14"/>
  <c r="E88" i="14"/>
  <c r="O75" i="14"/>
  <c r="N75" i="14"/>
  <c r="M75" i="14"/>
  <c r="L75" i="14"/>
  <c r="K75" i="14"/>
  <c r="J75" i="14"/>
  <c r="I75" i="14"/>
  <c r="S75" i="14" s="1"/>
  <c r="H75" i="14"/>
  <c r="G75" i="14"/>
  <c r="F75" i="14"/>
  <c r="C75" i="14"/>
  <c r="B75" i="14"/>
  <c r="S74" i="14"/>
  <c r="O74" i="14"/>
  <c r="N74" i="14"/>
  <c r="M74" i="14"/>
  <c r="L74" i="14"/>
  <c r="K74" i="14"/>
  <c r="J74" i="14"/>
  <c r="I74" i="14"/>
  <c r="H74" i="14"/>
  <c r="G74" i="14"/>
  <c r="F74" i="14"/>
  <c r="C74" i="14"/>
  <c r="B74" i="14"/>
  <c r="O73" i="14"/>
  <c r="N73" i="14"/>
  <c r="M73" i="14"/>
  <c r="L73" i="14"/>
  <c r="K73" i="14"/>
  <c r="J73" i="14"/>
  <c r="I73" i="14"/>
  <c r="Q73" i="14" s="1"/>
  <c r="H73" i="14"/>
  <c r="R73" i="14" s="1"/>
  <c r="G73" i="14"/>
  <c r="F73" i="14"/>
  <c r="C73" i="14"/>
  <c r="B73" i="14"/>
  <c r="S72" i="14"/>
  <c r="R72" i="14"/>
  <c r="Q72" i="14"/>
  <c r="P72" i="14"/>
  <c r="E72" i="14"/>
  <c r="S71" i="14"/>
  <c r="R71" i="14"/>
  <c r="Q71" i="14"/>
  <c r="P71" i="14"/>
  <c r="E71" i="14"/>
  <c r="O69" i="14"/>
  <c r="N69" i="14"/>
  <c r="M69" i="14"/>
  <c r="L69" i="14"/>
  <c r="K69" i="14"/>
  <c r="J69" i="14"/>
  <c r="I69" i="14"/>
  <c r="S69" i="14" s="1"/>
  <c r="H69" i="14"/>
  <c r="G69" i="14"/>
  <c r="F69" i="14"/>
  <c r="C69" i="14"/>
  <c r="B69" i="14"/>
  <c r="O68" i="14"/>
  <c r="N68" i="14"/>
  <c r="M68" i="14"/>
  <c r="L68" i="14"/>
  <c r="K68" i="14"/>
  <c r="J68" i="14"/>
  <c r="I68" i="14"/>
  <c r="S68" i="14" s="1"/>
  <c r="H68" i="14"/>
  <c r="R68" i="14" s="1"/>
  <c r="G68" i="14"/>
  <c r="F68" i="14"/>
  <c r="C68" i="14"/>
  <c r="B68" i="14"/>
  <c r="S67" i="14"/>
  <c r="R67" i="14"/>
  <c r="Q67" i="14"/>
  <c r="P67" i="14"/>
  <c r="E67" i="14"/>
  <c r="S66" i="14"/>
  <c r="R66" i="14"/>
  <c r="Q66" i="14"/>
  <c r="P66" i="14"/>
  <c r="E66" i="14"/>
  <c r="T66" i="14" s="1"/>
  <c r="U65" i="14"/>
  <c r="T65" i="14"/>
  <c r="S65" i="14"/>
  <c r="R65" i="14"/>
  <c r="Q65" i="14"/>
  <c r="P65" i="14"/>
  <c r="E65" i="14"/>
  <c r="U64" i="14"/>
  <c r="T64" i="14"/>
  <c r="S64" i="14"/>
  <c r="R64" i="14"/>
  <c r="Q64" i="14"/>
  <c r="P64" i="14"/>
  <c r="E64" i="14"/>
  <c r="S63" i="14"/>
  <c r="R63" i="14"/>
  <c r="Q63" i="14"/>
  <c r="P63" i="14"/>
  <c r="E63" i="14"/>
  <c r="T63" i="14" s="1"/>
  <c r="O61" i="14"/>
  <c r="N61" i="14"/>
  <c r="M61" i="14"/>
  <c r="L61" i="14"/>
  <c r="K61" i="14"/>
  <c r="J61" i="14"/>
  <c r="I61" i="14"/>
  <c r="S61" i="14" s="1"/>
  <c r="H61" i="14"/>
  <c r="R61" i="14" s="1"/>
  <c r="C61" i="14"/>
  <c r="B61" i="14"/>
  <c r="E61" i="14" s="1"/>
  <c r="T60" i="14"/>
  <c r="S60" i="14"/>
  <c r="R60" i="14"/>
  <c r="Q60" i="14"/>
  <c r="P60" i="14"/>
  <c r="E60" i="14"/>
  <c r="U60" i="14" s="1"/>
  <c r="S59" i="14"/>
  <c r="R59" i="14"/>
  <c r="Q59" i="14"/>
  <c r="P59" i="14"/>
  <c r="E59" i="14"/>
  <c r="U59" i="14" s="1"/>
  <c r="S58" i="14"/>
  <c r="R58" i="14"/>
  <c r="Q58" i="14"/>
  <c r="P58" i="14"/>
  <c r="E58" i="14"/>
  <c r="S57" i="14"/>
  <c r="R57" i="14"/>
  <c r="Q57" i="14"/>
  <c r="P57" i="14"/>
  <c r="E57" i="14"/>
  <c r="T57" i="14" s="1"/>
  <c r="O55" i="14"/>
  <c r="N55" i="14"/>
  <c r="M55" i="14"/>
  <c r="L55" i="14"/>
  <c r="K55" i="14"/>
  <c r="J55" i="14"/>
  <c r="I55" i="14"/>
  <c r="S55" i="14" s="1"/>
  <c r="H55" i="14"/>
  <c r="R55" i="14" s="1"/>
  <c r="G55" i="14"/>
  <c r="F55" i="14"/>
  <c r="C55" i="14"/>
  <c r="B55" i="14"/>
  <c r="U54" i="14"/>
  <c r="S54" i="14"/>
  <c r="R54" i="14"/>
  <c r="Q54" i="14"/>
  <c r="P54" i="14"/>
  <c r="E54" i="14"/>
  <c r="T54" i="14" s="1"/>
  <c r="S53" i="14"/>
  <c r="R53" i="14"/>
  <c r="Q53" i="14"/>
  <c r="P53" i="14"/>
  <c r="E53" i="14"/>
  <c r="S52" i="14"/>
  <c r="R52" i="14"/>
  <c r="Q52" i="14"/>
  <c r="P52" i="14"/>
  <c r="E52" i="14"/>
  <c r="U52" i="14" s="1"/>
  <c r="S51" i="14"/>
  <c r="R51" i="14"/>
  <c r="Q51" i="14"/>
  <c r="P51" i="14"/>
  <c r="E51" i="14"/>
  <c r="U51" i="14" s="1"/>
  <c r="U50" i="14"/>
  <c r="S50" i="14"/>
  <c r="R50" i="14"/>
  <c r="Q50" i="14"/>
  <c r="P50" i="14"/>
  <c r="E50" i="14"/>
  <c r="T50" i="14" s="1"/>
  <c r="U49" i="14"/>
  <c r="S49" i="14"/>
  <c r="R49" i="14"/>
  <c r="Q49" i="14"/>
  <c r="P49" i="14"/>
  <c r="E49" i="14"/>
  <c r="T49" i="14" s="1"/>
  <c r="S48" i="14"/>
  <c r="R48" i="14"/>
  <c r="Q48" i="14"/>
  <c r="P48" i="14"/>
  <c r="E48" i="14"/>
  <c r="U48" i="14" s="1"/>
  <c r="S47" i="14"/>
  <c r="R47" i="14"/>
  <c r="Q47" i="14"/>
  <c r="P47" i="14"/>
  <c r="E47" i="14"/>
  <c r="S46" i="14"/>
  <c r="R46" i="14"/>
  <c r="Q46" i="14"/>
  <c r="P46" i="14"/>
  <c r="E46" i="14"/>
  <c r="T46" i="14" s="1"/>
  <c r="U45" i="14"/>
  <c r="T45" i="14"/>
  <c r="S45" i="14"/>
  <c r="R45" i="14"/>
  <c r="Q45" i="14"/>
  <c r="P45" i="14"/>
  <c r="E45" i="14"/>
  <c r="S44" i="14"/>
  <c r="R44" i="14"/>
  <c r="Q44" i="14"/>
  <c r="P44" i="14"/>
  <c r="E44" i="14"/>
  <c r="U44" i="14" s="1"/>
  <c r="O42" i="14"/>
  <c r="N42" i="14"/>
  <c r="M42" i="14"/>
  <c r="L42" i="14"/>
  <c r="K42" i="14"/>
  <c r="J42" i="14"/>
  <c r="I42" i="14"/>
  <c r="S42" i="14" s="1"/>
  <c r="H42" i="14"/>
  <c r="G42" i="14"/>
  <c r="F42" i="14"/>
  <c r="C42" i="14"/>
  <c r="B42" i="14"/>
  <c r="U41" i="14"/>
  <c r="T41" i="14"/>
  <c r="S41" i="14"/>
  <c r="R41" i="14"/>
  <c r="Q41" i="14"/>
  <c r="P41" i="14"/>
  <c r="E41" i="14"/>
  <c r="S40" i="14"/>
  <c r="R40" i="14"/>
  <c r="Q40" i="14"/>
  <c r="P40" i="14"/>
  <c r="E40" i="14"/>
  <c r="U40" i="14" s="1"/>
  <c r="T39" i="14"/>
  <c r="S39" i="14"/>
  <c r="R39" i="14"/>
  <c r="Q39" i="14"/>
  <c r="P39" i="14"/>
  <c r="E39" i="14"/>
  <c r="U39" i="14" s="1"/>
  <c r="S38" i="14"/>
  <c r="R38" i="14"/>
  <c r="Q38" i="14"/>
  <c r="U38" i="14" s="1"/>
  <c r="P38" i="14"/>
  <c r="E38" i="14"/>
  <c r="S37" i="14"/>
  <c r="R37" i="14"/>
  <c r="Q37" i="14"/>
  <c r="P37" i="14"/>
  <c r="E37" i="14"/>
  <c r="O35" i="14"/>
  <c r="N35" i="14"/>
  <c r="M35" i="14"/>
  <c r="L35" i="14"/>
  <c r="K35" i="14"/>
  <c r="J35" i="14"/>
  <c r="I35" i="14"/>
  <c r="S35" i="14" s="1"/>
  <c r="H35" i="14"/>
  <c r="R35" i="14" s="1"/>
  <c r="G35" i="14"/>
  <c r="F35" i="14"/>
  <c r="C35" i="14"/>
  <c r="B35" i="14"/>
  <c r="S34" i="14"/>
  <c r="R34" i="14"/>
  <c r="Q34" i="14"/>
  <c r="P34" i="14"/>
  <c r="E34" i="14"/>
  <c r="O32" i="14"/>
  <c r="N32" i="14"/>
  <c r="M32" i="14"/>
  <c r="L32" i="14"/>
  <c r="K32" i="14"/>
  <c r="J32" i="14"/>
  <c r="I32" i="14"/>
  <c r="S32" i="14" s="1"/>
  <c r="H32" i="14"/>
  <c r="R32" i="14" s="1"/>
  <c r="G32" i="14"/>
  <c r="F32" i="14"/>
  <c r="C32" i="14"/>
  <c r="B32" i="14"/>
  <c r="E32" i="14" s="1"/>
  <c r="S31" i="14"/>
  <c r="R31" i="14"/>
  <c r="Q31" i="14"/>
  <c r="P31" i="14"/>
  <c r="E31" i="14"/>
  <c r="U31" i="14" s="1"/>
  <c r="S30" i="14"/>
  <c r="R30" i="14"/>
  <c r="Q30" i="14"/>
  <c r="P30" i="14"/>
  <c r="E30" i="14"/>
  <c r="S29" i="14"/>
  <c r="R29" i="14"/>
  <c r="Q29" i="14"/>
  <c r="P29" i="14"/>
  <c r="E29" i="14"/>
  <c r="T29" i="14" s="1"/>
  <c r="S28" i="14"/>
  <c r="R28" i="14"/>
  <c r="Q28" i="14"/>
  <c r="P28" i="14"/>
  <c r="E28" i="14"/>
  <c r="U28" i="14" s="1"/>
  <c r="O26" i="14"/>
  <c r="N26" i="14"/>
  <c r="M26" i="14"/>
  <c r="L26" i="14"/>
  <c r="K26" i="14"/>
  <c r="J26" i="14"/>
  <c r="I26" i="14"/>
  <c r="S26" i="14" s="1"/>
  <c r="H26" i="14"/>
  <c r="R26" i="14" s="1"/>
  <c r="G26" i="14"/>
  <c r="F26" i="14"/>
  <c r="C26" i="14"/>
  <c r="B26" i="14"/>
  <c r="S25" i="14"/>
  <c r="R25" i="14"/>
  <c r="Q25" i="14"/>
  <c r="P25" i="14"/>
  <c r="E25" i="14"/>
  <c r="S24" i="14"/>
  <c r="R24" i="14"/>
  <c r="Q24" i="14"/>
  <c r="P24" i="14"/>
  <c r="E24" i="14"/>
  <c r="U24" i="14" s="1"/>
  <c r="S23" i="14"/>
  <c r="R23" i="14"/>
  <c r="Q23" i="14"/>
  <c r="P23" i="14"/>
  <c r="E23" i="14"/>
  <c r="U23" i="14" s="1"/>
  <c r="U22" i="14"/>
  <c r="T22" i="14"/>
  <c r="S22" i="14"/>
  <c r="R22" i="14"/>
  <c r="Q22" i="14"/>
  <c r="P22" i="14"/>
  <c r="E22" i="14"/>
  <c r="S21" i="14"/>
  <c r="R21" i="14"/>
  <c r="Q21" i="14"/>
  <c r="P21" i="14"/>
  <c r="E21" i="14"/>
  <c r="S20" i="14"/>
  <c r="R20" i="14"/>
  <c r="Q20" i="14"/>
  <c r="P20" i="14"/>
  <c r="E20" i="14"/>
  <c r="U20" i="14" s="1"/>
  <c r="S19" i="14"/>
  <c r="R19" i="14"/>
  <c r="Q19" i="14"/>
  <c r="P19" i="14"/>
  <c r="E19" i="14"/>
  <c r="O17" i="14"/>
  <c r="N17" i="14"/>
  <c r="M17" i="14"/>
  <c r="L17" i="14"/>
  <c r="K17" i="14"/>
  <c r="J17" i="14"/>
  <c r="I17" i="14"/>
  <c r="S17" i="14" s="1"/>
  <c r="H17" i="14"/>
  <c r="R17" i="14" s="1"/>
  <c r="G17" i="14"/>
  <c r="F17" i="14"/>
  <c r="C17" i="14"/>
  <c r="B17" i="14"/>
  <c r="S16" i="14"/>
  <c r="R16" i="14"/>
  <c r="Q16" i="14"/>
  <c r="P16" i="14"/>
  <c r="E16" i="14"/>
  <c r="S15" i="14"/>
  <c r="R15" i="14"/>
  <c r="Q15" i="14"/>
  <c r="P15" i="14"/>
  <c r="E15" i="14"/>
  <c r="S14" i="14"/>
  <c r="R14" i="14"/>
  <c r="Q14" i="14"/>
  <c r="P14" i="14"/>
  <c r="E14" i="14"/>
  <c r="U14" i="14" s="1"/>
  <c r="S13" i="14"/>
  <c r="R13" i="14"/>
  <c r="Q13" i="14"/>
  <c r="P13" i="14"/>
  <c r="E13" i="14"/>
  <c r="T13" i="14" s="1"/>
  <c r="S12" i="14"/>
  <c r="R12" i="14"/>
  <c r="Q12" i="14"/>
  <c r="P12" i="14"/>
  <c r="E12" i="14"/>
  <c r="U12" i="14" s="1"/>
  <c r="S11" i="14"/>
  <c r="R11" i="14"/>
  <c r="Q11" i="14"/>
  <c r="P11" i="14"/>
  <c r="E11" i="14"/>
  <c r="S10" i="14"/>
  <c r="R10" i="14"/>
  <c r="Q10" i="14"/>
  <c r="P10" i="14"/>
  <c r="E10" i="14"/>
  <c r="T9" i="14"/>
  <c r="S9" i="14"/>
  <c r="R9" i="14"/>
  <c r="Q9" i="14"/>
  <c r="P9" i="14"/>
  <c r="E9" i="14"/>
  <c r="S96" i="13"/>
  <c r="R96" i="13"/>
  <c r="Q96" i="13"/>
  <c r="P96" i="13"/>
  <c r="E96" i="13"/>
  <c r="S95" i="13"/>
  <c r="R95" i="13"/>
  <c r="Q95" i="13"/>
  <c r="P95" i="13"/>
  <c r="E95" i="13"/>
  <c r="T95" i="13" s="1"/>
  <c r="S94" i="13"/>
  <c r="R94" i="13"/>
  <c r="Q94" i="13"/>
  <c r="P94" i="13"/>
  <c r="E94" i="13"/>
  <c r="T93" i="13"/>
  <c r="S93" i="13"/>
  <c r="R93" i="13"/>
  <c r="Q93" i="13"/>
  <c r="P93" i="13"/>
  <c r="E93" i="13"/>
  <c r="U93" i="13" s="1"/>
  <c r="U92" i="13"/>
  <c r="T92" i="13"/>
  <c r="S92" i="13"/>
  <c r="R92" i="13"/>
  <c r="Q92" i="13"/>
  <c r="P92" i="13"/>
  <c r="E92" i="13"/>
  <c r="S91" i="13"/>
  <c r="R91" i="13"/>
  <c r="Q91" i="13"/>
  <c r="P91" i="13"/>
  <c r="E91" i="13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S88" i="13"/>
  <c r="R88" i="13"/>
  <c r="Q88" i="13"/>
  <c r="P88" i="13"/>
  <c r="E88" i="13"/>
  <c r="U88" i="13" s="1"/>
  <c r="O75" i="13"/>
  <c r="N75" i="13"/>
  <c r="M75" i="13"/>
  <c r="L75" i="13"/>
  <c r="K75" i="13"/>
  <c r="J75" i="13"/>
  <c r="I75" i="13"/>
  <c r="H75" i="13"/>
  <c r="G75" i="13"/>
  <c r="F75" i="13"/>
  <c r="C75" i="13"/>
  <c r="B75" i="13"/>
  <c r="S74" i="13"/>
  <c r="R74" i="13"/>
  <c r="O74" i="13"/>
  <c r="N74" i="13"/>
  <c r="M74" i="13"/>
  <c r="L74" i="13"/>
  <c r="K74" i="13"/>
  <c r="J74" i="13"/>
  <c r="I74" i="13"/>
  <c r="H74" i="13"/>
  <c r="G74" i="13"/>
  <c r="F74" i="13"/>
  <c r="C74" i="13"/>
  <c r="B74" i="13"/>
  <c r="E74" i="13" s="1"/>
  <c r="S73" i="13"/>
  <c r="O73" i="13"/>
  <c r="N73" i="13"/>
  <c r="M73" i="13"/>
  <c r="L73" i="13"/>
  <c r="K73" i="13"/>
  <c r="J73" i="13"/>
  <c r="I73" i="13"/>
  <c r="H73" i="13"/>
  <c r="G73" i="13"/>
  <c r="F73" i="13"/>
  <c r="C73" i="13"/>
  <c r="B73" i="13"/>
  <c r="S72" i="13"/>
  <c r="R72" i="13"/>
  <c r="Q72" i="13"/>
  <c r="P72" i="13"/>
  <c r="E72" i="13"/>
  <c r="U72" i="13" s="1"/>
  <c r="S71" i="13"/>
  <c r="R71" i="13"/>
  <c r="Q71" i="13"/>
  <c r="P71" i="13"/>
  <c r="E71" i="13"/>
  <c r="U71" i="13" s="1"/>
  <c r="O69" i="13"/>
  <c r="N69" i="13"/>
  <c r="M69" i="13"/>
  <c r="L69" i="13"/>
  <c r="K69" i="13"/>
  <c r="J69" i="13"/>
  <c r="I69" i="13"/>
  <c r="H69" i="13"/>
  <c r="G69" i="13"/>
  <c r="F69" i="13"/>
  <c r="C69" i="13"/>
  <c r="B69" i="13"/>
  <c r="O68" i="13"/>
  <c r="N68" i="13"/>
  <c r="M68" i="13"/>
  <c r="L68" i="13"/>
  <c r="K68" i="13"/>
  <c r="J68" i="13"/>
  <c r="I68" i="13"/>
  <c r="H68" i="13"/>
  <c r="G68" i="13"/>
  <c r="F68" i="13"/>
  <c r="C68" i="13"/>
  <c r="B68" i="13"/>
  <c r="S67" i="13"/>
  <c r="R67" i="13"/>
  <c r="Q67" i="13"/>
  <c r="P67" i="13"/>
  <c r="E67" i="13"/>
  <c r="U67" i="13" s="1"/>
  <c r="S66" i="13"/>
  <c r="R66" i="13"/>
  <c r="Q66" i="13"/>
  <c r="P66" i="13"/>
  <c r="E66" i="13"/>
  <c r="U66" i="13" s="1"/>
  <c r="S65" i="13"/>
  <c r="R65" i="13"/>
  <c r="Q65" i="13"/>
  <c r="P65" i="13"/>
  <c r="E65" i="13"/>
  <c r="T64" i="13"/>
  <c r="S64" i="13"/>
  <c r="R64" i="13"/>
  <c r="Q64" i="13"/>
  <c r="P64" i="13"/>
  <c r="E64" i="13"/>
  <c r="U64" i="13" s="1"/>
  <c r="T63" i="13"/>
  <c r="S63" i="13"/>
  <c r="R63" i="13"/>
  <c r="Q63" i="13"/>
  <c r="P63" i="13"/>
  <c r="E63" i="13"/>
  <c r="U63" i="13" s="1"/>
  <c r="O61" i="13"/>
  <c r="N61" i="13"/>
  <c r="M61" i="13"/>
  <c r="L61" i="13"/>
  <c r="K61" i="13"/>
  <c r="J61" i="13"/>
  <c r="I61" i="13"/>
  <c r="S61" i="13" s="1"/>
  <c r="H61" i="13"/>
  <c r="R61" i="13" s="1"/>
  <c r="C61" i="13"/>
  <c r="B61" i="13"/>
  <c r="E61" i="13" s="1"/>
  <c r="S60" i="13"/>
  <c r="R60" i="13"/>
  <c r="Q60" i="13"/>
  <c r="P60" i="13"/>
  <c r="E60" i="13"/>
  <c r="U60" i="13" s="1"/>
  <c r="S59" i="13"/>
  <c r="R59" i="13"/>
  <c r="Q59" i="13"/>
  <c r="P59" i="13"/>
  <c r="E59" i="13"/>
  <c r="T59" i="13" s="1"/>
  <c r="S58" i="13"/>
  <c r="R58" i="13"/>
  <c r="Q58" i="13"/>
  <c r="P58" i="13"/>
  <c r="E58" i="13"/>
  <c r="U58" i="13" s="1"/>
  <c r="S57" i="13"/>
  <c r="R57" i="13"/>
  <c r="Q57" i="13"/>
  <c r="P57" i="13"/>
  <c r="E57" i="13"/>
  <c r="U57" i="13" s="1"/>
  <c r="O55" i="13"/>
  <c r="N55" i="13"/>
  <c r="M55" i="13"/>
  <c r="L55" i="13"/>
  <c r="K55" i="13"/>
  <c r="J55" i="13"/>
  <c r="I55" i="13"/>
  <c r="H55" i="13"/>
  <c r="G55" i="13"/>
  <c r="F55" i="13"/>
  <c r="C55" i="13"/>
  <c r="B55" i="13"/>
  <c r="S54" i="13"/>
  <c r="R54" i="13"/>
  <c r="Q54" i="13"/>
  <c r="P54" i="13"/>
  <c r="E54" i="13"/>
  <c r="U54" i="13" s="1"/>
  <c r="S53" i="13"/>
  <c r="R53" i="13"/>
  <c r="Q53" i="13"/>
  <c r="P53" i="13"/>
  <c r="E53" i="13"/>
  <c r="S52" i="13"/>
  <c r="R52" i="13"/>
  <c r="Q52" i="13"/>
  <c r="P52" i="13"/>
  <c r="E52" i="13"/>
  <c r="U52" i="13" s="1"/>
  <c r="S51" i="13"/>
  <c r="R51" i="13"/>
  <c r="Q51" i="13"/>
  <c r="P51" i="13"/>
  <c r="E51" i="13"/>
  <c r="U51" i="13" s="1"/>
  <c r="U50" i="13"/>
  <c r="S50" i="13"/>
  <c r="R50" i="13"/>
  <c r="Q50" i="13"/>
  <c r="P50" i="13"/>
  <c r="E50" i="13"/>
  <c r="T50" i="13" s="1"/>
  <c r="S49" i="13"/>
  <c r="R49" i="13"/>
  <c r="Q49" i="13"/>
  <c r="P49" i="13"/>
  <c r="E49" i="13"/>
  <c r="S48" i="13"/>
  <c r="R48" i="13"/>
  <c r="Q48" i="13"/>
  <c r="P48" i="13"/>
  <c r="E48" i="13"/>
  <c r="T48" i="13" s="1"/>
  <c r="S47" i="13"/>
  <c r="R47" i="13"/>
  <c r="Q47" i="13"/>
  <c r="P47" i="13"/>
  <c r="E47" i="13"/>
  <c r="U47" i="13" s="1"/>
  <c r="S46" i="13"/>
  <c r="R46" i="13"/>
  <c r="Q46" i="13"/>
  <c r="P46" i="13"/>
  <c r="E46" i="13"/>
  <c r="S45" i="13"/>
  <c r="R45" i="13"/>
  <c r="Q45" i="13"/>
  <c r="P45" i="13"/>
  <c r="E45" i="13"/>
  <c r="U45" i="13" s="1"/>
  <c r="S44" i="13"/>
  <c r="R44" i="13"/>
  <c r="Q44" i="13"/>
  <c r="P44" i="13"/>
  <c r="E44" i="13"/>
  <c r="U44" i="13" s="1"/>
  <c r="O42" i="13"/>
  <c r="N42" i="13"/>
  <c r="M42" i="13"/>
  <c r="L42" i="13"/>
  <c r="K42" i="13"/>
  <c r="J42" i="13"/>
  <c r="R42" i="13" s="1"/>
  <c r="I42" i="13"/>
  <c r="H42" i="13"/>
  <c r="G42" i="13"/>
  <c r="F42" i="13"/>
  <c r="C42" i="13"/>
  <c r="B42" i="13"/>
  <c r="E42" i="13" s="1"/>
  <c r="S41" i="13"/>
  <c r="R41" i="13"/>
  <c r="Q41" i="13"/>
  <c r="P41" i="13"/>
  <c r="E41" i="13"/>
  <c r="U41" i="13" s="1"/>
  <c r="T40" i="13"/>
  <c r="S40" i="13"/>
  <c r="R40" i="13"/>
  <c r="Q40" i="13"/>
  <c r="P40" i="13"/>
  <c r="E40" i="13"/>
  <c r="U39" i="13"/>
  <c r="T39" i="13"/>
  <c r="S39" i="13"/>
  <c r="R39" i="13"/>
  <c r="Q39" i="13"/>
  <c r="P39" i="13"/>
  <c r="E39" i="13"/>
  <c r="S38" i="13"/>
  <c r="R38" i="13"/>
  <c r="Q38" i="13"/>
  <c r="P38" i="13"/>
  <c r="E38" i="13"/>
  <c r="U38" i="13" s="1"/>
  <c r="S37" i="13"/>
  <c r="R37" i="13"/>
  <c r="Q37" i="13"/>
  <c r="P37" i="13"/>
  <c r="E37" i="13"/>
  <c r="U37" i="13" s="1"/>
  <c r="S35" i="13"/>
  <c r="O35" i="13"/>
  <c r="N35" i="13"/>
  <c r="M35" i="13"/>
  <c r="L35" i="13"/>
  <c r="K35" i="13"/>
  <c r="J35" i="13"/>
  <c r="I35" i="13"/>
  <c r="H35" i="13"/>
  <c r="G35" i="13"/>
  <c r="F35" i="13"/>
  <c r="C35" i="13"/>
  <c r="B35" i="13"/>
  <c r="S34" i="13"/>
  <c r="R34" i="13"/>
  <c r="Q34" i="13"/>
  <c r="P34" i="13"/>
  <c r="E34" i="13"/>
  <c r="T34" i="13" s="1"/>
  <c r="S32" i="13"/>
  <c r="O32" i="13"/>
  <c r="N32" i="13"/>
  <c r="M32" i="13"/>
  <c r="L32" i="13"/>
  <c r="K32" i="13"/>
  <c r="J32" i="13"/>
  <c r="I32" i="13"/>
  <c r="H32" i="13"/>
  <c r="G32" i="13"/>
  <c r="F32" i="13"/>
  <c r="C32" i="13"/>
  <c r="E32" i="13" s="1"/>
  <c r="B32" i="13"/>
  <c r="S31" i="13"/>
  <c r="R31" i="13"/>
  <c r="Q31" i="13"/>
  <c r="P31" i="13"/>
  <c r="E31" i="13"/>
  <c r="T31" i="13" s="1"/>
  <c r="S30" i="13"/>
  <c r="R30" i="13"/>
  <c r="Q30" i="13"/>
  <c r="P30" i="13"/>
  <c r="E30" i="13"/>
  <c r="U30" i="13" s="1"/>
  <c r="S29" i="13"/>
  <c r="R29" i="13"/>
  <c r="Q29" i="13"/>
  <c r="P29" i="13"/>
  <c r="E29" i="13"/>
  <c r="U29" i="13" s="1"/>
  <c r="S28" i="13"/>
  <c r="R28" i="13"/>
  <c r="Q28" i="13"/>
  <c r="P28" i="13"/>
  <c r="E28" i="13"/>
  <c r="U28" i="13" s="1"/>
  <c r="O26" i="13"/>
  <c r="N26" i="13"/>
  <c r="M26" i="13"/>
  <c r="L26" i="13"/>
  <c r="K26" i="13"/>
  <c r="J26" i="13"/>
  <c r="I26" i="13"/>
  <c r="H26" i="13"/>
  <c r="G26" i="13"/>
  <c r="F26" i="13"/>
  <c r="C26" i="13"/>
  <c r="B26" i="13"/>
  <c r="U25" i="13"/>
  <c r="T25" i="13"/>
  <c r="S25" i="13"/>
  <c r="R25" i="13"/>
  <c r="Q25" i="13"/>
  <c r="P25" i="13"/>
  <c r="E25" i="13"/>
  <c r="U24" i="13"/>
  <c r="T24" i="13"/>
  <c r="S24" i="13"/>
  <c r="R24" i="13"/>
  <c r="Q24" i="13"/>
  <c r="P24" i="13"/>
  <c r="E24" i="13"/>
  <c r="S23" i="13"/>
  <c r="R23" i="13"/>
  <c r="Q23" i="13"/>
  <c r="P23" i="13"/>
  <c r="E23" i="13"/>
  <c r="S22" i="13"/>
  <c r="R22" i="13"/>
  <c r="Q22" i="13"/>
  <c r="P22" i="13"/>
  <c r="E22" i="13"/>
  <c r="U22" i="13" s="1"/>
  <c r="U21" i="13"/>
  <c r="S21" i="13"/>
  <c r="R21" i="13"/>
  <c r="Q21" i="13"/>
  <c r="P21" i="13"/>
  <c r="E21" i="13"/>
  <c r="T21" i="13" s="1"/>
  <c r="S20" i="13"/>
  <c r="R20" i="13"/>
  <c r="Q20" i="13"/>
  <c r="P20" i="13"/>
  <c r="E20" i="13"/>
  <c r="T20" i="13" s="1"/>
  <c r="S19" i="13"/>
  <c r="R19" i="13"/>
  <c r="Q19" i="13"/>
  <c r="P19" i="13"/>
  <c r="E19" i="13"/>
  <c r="U19" i="13" s="1"/>
  <c r="O17" i="13"/>
  <c r="N17" i="13"/>
  <c r="M17" i="13"/>
  <c r="L17" i="13"/>
  <c r="K17" i="13"/>
  <c r="S17" i="13" s="1"/>
  <c r="J17" i="13"/>
  <c r="I17" i="13"/>
  <c r="H17" i="13"/>
  <c r="P17" i="13" s="1"/>
  <c r="G17" i="13"/>
  <c r="F17" i="13"/>
  <c r="E17" i="13"/>
  <c r="C17" i="13"/>
  <c r="B17" i="13"/>
  <c r="S16" i="13"/>
  <c r="R16" i="13"/>
  <c r="Q16" i="13"/>
  <c r="P16" i="13"/>
  <c r="E16" i="13"/>
  <c r="U16" i="13" s="1"/>
  <c r="S15" i="13"/>
  <c r="R15" i="13"/>
  <c r="Q15" i="13"/>
  <c r="P15" i="13"/>
  <c r="E15" i="13"/>
  <c r="S14" i="13"/>
  <c r="R14" i="13"/>
  <c r="Q14" i="13"/>
  <c r="P14" i="13"/>
  <c r="E14" i="13"/>
  <c r="T14" i="13" s="1"/>
  <c r="U13" i="13"/>
  <c r="T13" i="13"/>
  <c r="S13" i="13"/>
  <c r="R13" i="13"/>
  <c r="Q13" i="13"/>
  <c r="P13" i="13"/>
  <c r="E13" i="13"/>
  <c r="S12" i="13"/>
  <c r="R12" i="13"/>
  <c r="Q12" i="13"/>
  <c r="P12" i="13"/>
  <c r="E12" i="13"/>
  <c r="S11" i="13"/>
  <c r="R11" i="13"/>
  <c r="Q11" i="13"/>
  <c r="P11" i="13"/>
  <c r="E11" i="13"/>
  <c r="T11" i="13" s="1"/>
  <c r="S10" i="13"/>
  <c r="R10" i="13"/>
  <c r="Q10" i="13"/>
  <c r="P10" i="13"/>
  <c r="E10" i="13"/>
  <c r="S9" i="13"/>
  <c r="R9" i="13"/>
  <c r="Q9" i="13"/>
  <c r="P9" i="13"/>
  <c r="E9" i="13"/>
  <c r="U9" i="13" s="1"/>
  <c r="S96" i="12"/>
  <c r="R96" i="12"/>
  <c r="Q96" i="12"/>
  <c r="P96" i="12"/>
  <c r="E96" i="12"/>
  <c r="U96" i="12" s="1"/>
  <c r="S95" i="12"/>
  <c r="R95" i="12"/>
  <c r="Q95" i="12"/>
  <c r="P95" i="12"/>
  <c r="E95" i="12"/>
  <c r="U95" i="12" s="1"/>
  <c r="S94" i="12"/>
  <c r="R94" i="12"/>
  <c r="Q94" i="12"/>
  <c r="P94" i="12"/>
  <c r="E94" i="12"/>
  <c r="U94" i="12" s="1"/>
  <c r="S93" i="12"/>
  <c r="R93" i="12"/>
  <c r="Q93" i="12"/>
  <c r="P93" i="12"/>
  <c r="E93" i="12"/>
  <c r="S92" i="12"/>
  <c r="R92" i="12"/>
  <c r="Q92" i="12"/>
  <c r="P92" i="12"/>
  <c r="E92" i="12"/>
  <c r="U91" i="12"/>
  <c r="S91" i="12"/>
  <c r="R91" i="12"/>
  <c r="Q91" i="12"/>
  <c r="P91" i="12"/>
  <c r="E91" i="12"/>
  <c r="T91" i="12" s="1"/>
  <c r="U90" i="12"/>
  <c r="T90" i="12"/>
  <c r="S90" i="12"/>
  <c r="R90" i="12"/>
  <c r="Q90" i="12"/>
  <c r="P90" i="12"/>
  <c r="E90" i="12"/>
  <c r="S89" i="12"/>
  <c r="R89" i="12"/>
  <c r="Q89" i="12"/>
  <c r="P89" i="12"/>
  <c r="E89" i="12"/>
  <c r="T89" i="12" s="1"/>
  <c r="S88" i="12"/>
  <c r="R88" i="12"/>
  <c r="Q88" i="12"/>
  <c r="P88" i="12"/>
  <c r="E88" i="12"/>
  <c r="U88" i="12" s="1"/>
  <c r="O75" i="12"/>
  <c r="N75" i="12"/>
  <c r="M75" i="12"/>
  <c r="L75" i="12"/>
  <c r="K75" i="12"/>
  <c r="J75" i="12"/>
  <c r="I75" i="12"/>
  <c r="H75" i="12"/>
  <c r="G75" i="12"/>
  <c r="F75" i="12"/>
  <c r="C75" i="12"/>
  <c r="B75" i="12"/>
  <c r="O74" i="12"/>
  <c r="N74" i="12"/>
  <c r="M74" i="12"/>
  <c r="L74" i="12"/>
  <c r="K74" i="12"/>
  <c r="J74" i="12"/>
  <c r="I74" i="12"/>
  <c r="Q74" i="12" s="1"/>
  <c r="H74" i="12"/>
  <c r="P74" i="12" s="1"/>
  <c r="G74" i="12"/>
  <c r="F74" i="12"/>
  <c r="E74" i="12"/>
  <c r="C74" i="12"/>
  <c r="B74" i="12"/>
  <c r="O73" i="12"/>
  <c r="N73" i="12"/>
  <c r="M73" i="12"/>
  <c r="L73" i="12"/>
  <c r="K73" i="12"/>
  <c r="J73" i="12"/>
  <c r="I73" i="12"/>
  <c r="H73" i="12"/>
  <c r="P73" i="12" s="1"/>
  <c r="G73" i="12"/>
  <c r="F73" i="12"/>
  <c r="C73" i="12"/>
  <c r="B73" i="12"/>
  <c r="E73" i="12" s="1"/>
  <c r="T72" i="12"/>
  <c r="S72" i="12"/>
  <c r="R72" i="12"/>
  <c r="Q72" i="12"/>
  <c r="P72" i="12"/>
  <c r="E72" i="12"/>
  <c r="U72" i="12" s="1"/>
  <c r="S71" i="12"/>
  <c r="R71" i="12"/>
  <c r="Q71" i="12"/>
  <c r="P71" i="12"/>
  <c r="E71" i="12"/>
  <c r="U71" i="12" s="1"/>
  <c r="O69" i="12"/>
  <c r="N69" i="12"/>
  <c r="M69" i="12"/>
  <c r="L69" i="12"/>
  <c r="K69" i="12"/>
  <c r="J69" i="12"/>
  <c r="I69" i="12"/>
  <c r="H69" i="12"/>
  <c r="G69" i="12"/>
  <c r="F69" i="12"/>
  <c r="C69" i="12"/>
  <c r="B69" i="12"/>
  <c r="O68" i="12"/>
  <c r="N68" i="12"/>
  <c r="M68" i="12"/>
  <c r="L68" i="12"/>
  <c r="K68" i="12"/>
  <c r="J68" i="12"/>
  <c r="I68" i="12"/>
  <c r="H68" i="12"/>
  <c r="G68" i="12"/>
  <c r="F68" i="12"/>
  <c r="C68" i="12"/>
  <c r="B68" i="12"/>
  <c r="S67" i="12"/>
  <c r="R67" i="12"/>
  <c r="Q67" i="12"/>
  <c r="P67" i="12"/>
  <c r="E67" i="12"/>
  <c r="S66" i="12"/>
  <c r="R66" i="12"/>
  <c r="Q66" i="12"/>
  <c r="P66" i="12"/>
  <c r="E66" i="12"/>
  <c r="T66" i="12" s="1"/>
  <c r="S65" i="12"/>
  <c r="R65" i="12"/>
  <c r="Q65" i="12"/>
  <c r="P65" i="12"/>
  <c r="E65" i="12"/>
  <c r="U65" i="12" s="1"/>
  <c r="S64" i="12"/>
  <c r="R64" i="12"/>
  <c r="Q64" i="12"/>
  <c r="P64" i="12"/>
  <c r="E64" i="12"/>
  <c r="U64" i="12" s="1"/>
  <c r="S63" i="12"/>
  <c r="R63" i="12"/>
  <c r="Q63" i="12"/>
  <c r="P63" i="12"/>
  <c r="E63" i="12"/>
  <c r="U63" i="12" s="1"/>
  <c r="O61" i="12"/>
  <c r="N61" i="12"/>
  <c r="M61" i="12"/>
  <c r="L61" i="12"/>
  <c r="K61" i="12"/>
  <c r="J61" i="12"/>
  <c r="I61" i="12"/>
  <c r="H61" i="12"/>
  <c r="C61" i="12"/>
  <c r="B61" i="12"/>
  <c r="T60" i="12"/>
  <c r="S60" i="12"/>
  <c r="R60" i="12"/>
  <c r="Q60" i="12"/>
  <c r="P60" i="12"/>
  <c r="E60" i="12"/>
  <c r="U60" i="12" s="1"/>
  <c r="S59" i="12"/>
  <c r="R59" i="12"/>
  <c r="Q59" i="12"/>
  <c r="P59" i="12"/>
  <c r="E59" i="12"/>
  <c r="U58" i="12"/>
  <c r="S58" i="12"/>
  <c r="R58" i="12"/>
  <c r="Q58" i="12"/>
  <c r="P58" i="12"/>
  <c r="E58" i="12"/>
  <c r="T58" i="12" s="1"/>
  <c r="S57" i="12"/>
  <c r="R57" i="12"/>
  <c r="Q57" i="12"/>
  <c r="P57" i="12"/>
  <c r="E57" i="12"/>
  <c r="T57" i="12" s="1"/>
  <c r="O55" i="12"/>
  <c r="N55" i="12"/>
  <c r="M55" i="12"/>
  <c r="L55" i="12"/>
  <c r="K55" i="12"/>
  <c r="J55" i="12"/>
  <c r="I55" i="12"/>
  <c r="H55" i="12"/>
  <c r="G55" i="12"/>
  <c r="F55" i="12"/>
  <c r="C55" i="12"/>
  <c r="B55" i="12"/>
  <c r="S54" i="12"/>
  <c r="R54" i="12"/>
  <c r="Q54" i="12"/>
  <c r="P54" i="12"/>
  <c r="E54" i="12"/>
  <c r="T54" i="12" s="1"/>
  <c r="S53" i="12"/>
  <c r="R53" i="12"/>
  <c r="Q53" i="12"/>
  <c r="P53" i="12"/>
  <c r="E53" i="12"/>
  <c r="U53" i="12" s="1"/>
  <c r="S52" i="12"/>
  <c r="R52" i="12"/>
  <c r="Q52" i="12"/>
  <c r="P52" i="12"/>
  <c r="E52" i="12"/>
  <c r="U52" i="12" s="1"/>
  <c r="S51" i="12"/>
  <c r="R51" i="12"/>
  <c r="Q51" i="12"/>
  <c r="P51" i="12"/>
  <c r="E51" i="12"/>
  <c r="U50" i="12"/>
  <c r="T50" i="12"/>
  <c r="S50" i="12"/>
  <c r="R50" i="12"/>
  <c r="Q50" i="12"/>
  <c r="P50" i="12"/>
  <c r="E50" i="12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S46" i="12"/>
  <c r="R46" i="12"/>
  <c r="Q46" i="12"/>
  <c r="P46" i="12"/>
  <c r="E46" i="12"/>
  <c r="T46" i="12" s="1"/>
  <c r="S45" i="12"/>
  <c r="R45" i="12"/>
  <c r="Q45" i="12"/>
  <c r="P45" i="12"/>
  <c r="E45" i="12"/>
  <c r="U45" i="12" s="1"/>
  <c r="S44" i="12"/>
  <c r="R44" i="12"/>
  <c r="Q44" i="12"/>
  <c r="P44" i="12"/>
  <c r="E44" i="12"/>
  <c r="U44" i="12" s="1"/>
  <c r="O42" i="12"/>
  <c r="N42" i="12"/>
  <c r="M42" i="12"/>
  <c r="L42" i="12"/>
  <c r="K42" i="12"/>
  <c r="J42" i="12"/>
  <c r="I42" i="12"/>
  <c r="H42" i="12"/>
  <c r="P42" i="12" s="1"/>
  <c r="G42" i="12"/>
  <c r="F42" i="12"/>
  <c r="C42" i="12"/>
  <c r="B42" i="12"/>
  <c r="E42" i="12" s="1"/>
  <c r="S41" i="12"/>
  <c r="R41" i="12"/>
  <c r="Q41" i="12"/>
  <c r="P41" i="12"/>
  <c r="E41" i="12"/>
  <c r="U41" i="12" s="1"/>
  <c r="U40" i="12"/>
  <c r="S40" i="12"/>
  <c r="R40" i="12"/>
  <c r="Q40" i="12"/>
  <c r="P40" i="12"/>
  <c r="E40" i="12"/>
  <c r="T40" i="12" s="1"/>
  <c r="S39" i="12"/>
  <c r="R39" i="12"/>
  <c r="Q39" i="12"/>
  <c r="P39" i="12"/>
  <c r="E39" i="12"/>
  <c r="T38" i="12"/>
  <c r="S38" i="12"/>
  <c r="R38" i="12"/>
  <c r="Q38" i="12"/>
  <c r="P38" i="12"/>
  <c r="E38" i="12"/>
  <c r="U38" i="12" s="1"/>
  <c r="S37" i="12"/>
  <c r="R37" i="12"/>
  <c r="Q37" i="12"/>
  <c r="U37" i="12" s="1"/>
  <c r="P37" i="12"/>
  <c r="E37" i="12"/>
  <c r="T37" i="12" s="1"/>
  <c r="O35" i="12"/>
  <c r="N35" i="12"/>
  <c r="M35" i="12"/>
  <c r="L35" i="12"/>
  <c r="K35" i="12"/>
  <c r="J35" i="12"/>
  <c r="I35" i="12"/>
  <c r="H35" i="12"/>
  <c r="G35" i="12"/>
  <c r="F35" i="12"/>
  <c r="C35" i="12"/>
  <c r="B35" i="12"/>
  <c r="E35" i="12" s="1"/>
  <c r="T34" i="12"/>
  <c r="S34" i="12"/>
  <c r="R34" i="12"/>
  <c r="Q34" i="12"/>
  <c r="P34" i="12"/>
  <c r="E34" i="12"/>
  <c r="O32" i="12"/>
  <c r="N32" i="12"/>
  <c r="M32" i="12"/>
  <c r="L32" i="12"/>
  <c r="K32" i="12"/>
  <c r="J32" i="12"/>
  <c r="I32" i="12"/>
  <c r="S32" i="12" s="1"/>
  <c r="H32" i="12"/>
  <c r="R32" i="12" s="1"/>
  <c r="G32" i="12"/>
  <c r="F32" i="12"/>
  <c r="C32" i="12"/>
  <c r="B32" i="12"/>
  <c r="U31" i="12"/>
  <c r="T31" i="12"/>
  <c r="S31" i="12"/>
  <c r="R31" i="12"/>
  <c r="Q31" i="12"/>
  <c r="P31" i="12"/>
  <c r="E31" i="12"/>
  <c r="S30" i="12"/>
  <c r="R30" i="12"/>
  <c r="Q30" i="12"/>
  <c r="P30" i="12"/>
  <c r="E30" i="12"/>
  <c r="S29" i="12"/>
  <c r="R29" i="12"/>
  <c r="Q29" i="12"/>
  <c r="P29" i="12"/>
  <c r="E29" i="12"/>
  <c r="T29" i="12" s="1"/>
  <c r="S28" i="12"/>
  <c r="R28" i="12"/>
  <c r="Q28" i="12"/>
  <c r="P28" i="12"/>
  <c r="E28" i="12"/>
  <c r="U28" i="12" s="1"/>
  <c r="S26" i="12"/>
  <c r="O26" i="12"/>
  <c r="N26" i="12"/>
  <c r="M26" i="12"/>
  <c r="L26" i="12"/>
  <c r="K26" i="12"/>
  <c r="J26" i="12"/>
  <c r="I26" i="12"/>
  <c r="H26" i="12"/>
  <c r="G26" i="12"/>
  <c r="F26" i="12"/>
  <c r="C26" i="12"/>
  <c r="E26" i="12" s="1"/>
  <c r="B26" i="12"/>
  <c r="S25" i="12"/>
  <c r="R25" i="12"/>
  <c r="Q25" i="12"/>
  <c r="P25" i="12"/>
  <c r="E25" i="12"/>
  <c r="U25" i="12" s="1"/>
  <c r="S24" i="12"/>
  <c r="R24" i="12"/>
  <c r="Q24" i="12"/>
  <c r="P24" i="12"/>
  <c r="E24" i="12"/>
  <c r="U24" i="12" s="1"/>
  <c r="U23" i="12"/>
  <c r="T23" i="12"/>
  <c r="S23" i="12"/>
  <c r="R23" i="12"/>
  <c r="Q23" i="12"/>
  <c r="P23" i="12"/>
  <c r="E23" i="12"/>
  <c r="U22" i="12"/>
  <c r="T22" i="12"/>
  <c r="S22" i="12"/>
  <c r="R22" i="12"/>
  <c r="Q22" i="12"/>
  <c r="P22" i="12"/>
  <c r="E22" i="12"/>
  <c r="S21" i="12"/>
  <c r="R21" i="12"/>
  <c r="Q21" i="12"/>
  <c r="P21" i="12"/>
  <c r="E21" i="12"/>
  <c r="U20" i="12"/>
  <c r="T20" i="12"/>
  <c r="S20" i="12"/>
  <c r="R20" i="12"/>
  <c r="Q20" i="12"/>
  <c r="P20" i="12"/>
  <c r="E20" i="12"/>
  <c r="S19" i="12"/>
  <c r="R19" i="12"/>
  <c r="Q19" i="12"/>
  <c r="P19" i="12"/>
  <c r="E19" i="12"/>
  <c r="O17" i="12"/>
  <c r="N17" i="12"/>
  <c r="M17" i="12"/>
  <c r="L17" i="12"/>
  <c r="K17" i="12"/>
  <c r="J17" i="12"/>
  <c r="R17" i="12" s="1"/>
  <c r="I17" i="12"/>
  <c r="H17" i="12"/>
  <c r="G17" i="12"/>
  <c r="F17" i="12"/>
  <c r="C17" i="12"/>
  <c r="B17" i="12"/>
  <c r="E17" i="12" s="1"/>
  <c r="U16" i="12"/>
  <c r="T16" i="12"/>
  <c r="S16" i="12"/>
  <c r="R16" i="12"/>
  <c r="Q16" i="12"/>
  <c r="P16" i="12"/>
  <c r="E16" i="12"/>
  <c r="S15" i="12"/>
  <c r="R15" i="12"/>
  <c r="Q15" i="12"/>
  <c r="P15" i="12"/>
  <c r="E15" i="12"/>
  <c r="S14" i="12"/>
  <c r="R14" i="12"/>
  <c r="Q14" i="12"/>
  <c r="P14" i="12"/>
  <c r="E14" i="12"/>
  <c r="S13" i="12"/>
  <c r="R13" i="12"/>
  <c r="Q13" i="12"/>
  <c r="P13" i="12"/>
  <c r="E13" i="12"/>
  <c r="U13" i="12" s="1"/>
  <c r="U12" i="12"/>
  <c r="T12" i="12"/>
  <c r="S12" i="12"/>
  <c r="R12" i="12"/>
  <c r="Q12" i="12"/>
  <c r="P12" i="12"/>
  <c r="E12" i="12"/>
  <c r="S11" i="12"/>
  <c r="R11" i="12"/>
  <c r="Q11" i="12"/>
  <c r="P11" i="12"/>
  <c r="E11" i="12"/>
  <c r="U11" i="12" s="1"/>
  <c r="T10" i="12"/>
  <c r="S10" i="12"/>
  <c r="R10" i="12"/>
  <c r="Q10" i="12"/>
  <c r="P10" i="12"/>
  <c r="E10" i="12"/>
  <c r="U9" i="12"/>
  <c r="T9" i="12"/>
  <c r="S9" i="12"/>
  <c r="R9" i="12"/>
  <c r="Q9" i="12"/>
  <c r="P9" i="12"/>
  <c r="E9" i="12"/>
  <c r="U96" i="11"/>
  <c r="S96" i="11"/>
  <c r="R96" i="11"/>
  <c r="Q96" i="11"/>
  <c r="P96" i="11"/>
  <c r="E96" i="11"/>
  <c r="T96" i="11" s="1"/>
  <c r="S95" i="11"/>
  <c r="R95" i="11"/>
  <c r="Q95" i="11"/>
  <c r="P95" i="11"/>
  <c r="E95" i="11"/>
  <c r="T95" i="11" s="1"/>
  <c r="S94" i="11"/>
  <c r="R94" i="11"/>
  <c r="Q94" i="11"/>
  <c r="P94" i="11"/>
  <c r="E94" i="11"/>
  <c r="U94" i="11" s="1"/>
  <c r="S93" i="11"/>
  <c r="R93" i="11"/>
  <c r="Q93" i="11"/>
  <c r="P93" i="11"/>
  <c r="E93" i="11"/>
  <c r="U93" i="11" s="1"/>
  <c r="U92" i="11"/>
  <c r="S92" i="11"/>
  <c r="R92" i="11"/>
  <c r="Q92" i="11"/>
  <c r="P92" i="11"/>
  <c r="E92" i="11"/>
  <c r="T92" i="11" s="1"/>
  <c r="T91" i="11"/>
  <c r="S91" i="11"/>
  <c r="R91" i="11"/>
  <c r="Q91" i="11"/>
  <c r="P91" i="11"/>
  <c r="E91" i="11"/>
  <c r="U91" i="11" s="1"/>
  <c r="T90" i="11"/>
  <c r="S90" i="11"/>
  <c r="R90" i="11"/>
  <c r="Q90" i="11"/>
  <c r="P90" i="11"/>
  <c r="E90" i="11"/>
  <c r="U90" i="11" s="1"/>
  <c r="S89" i="11"/>
  <c r="R89" i="11"/>
  <c r="Q89" i="11"/>
  <c r="P89" i="11"/>
  <c r="E89" i="11"/>
  <c r="S88" i="11"/>
  <c r="R88" i="11"/>
  <c r="R87" i="11" s="1"/>
  <c r="Q88" i="11"/>
  <c r="P88" i="11"/>
  <c r="E88" i="11"/>
  <c r="O75" i="11"/>
  <c r="N75" i="11"/>
  <c r="M75" i="11"/>
  <c r="L75" i="11"/>
  <c r="K75" i="11"/>
  <c r="J75" i="11"/>
  <c r="I75" i="11"/>
  <c r="H75" i="11"/>
  <c r="G75" i="11"/>
  <c r="F75" i="11"/>
  <c r="C75" i="11"/>
  <c r="B75" i="11"/>
  <c r="O74" i="11"/>
  <c r="N74" i="11"/>
  <c r="M74" i="11"/>
  <c r="L74" i="11"/>
  <c r="K74" i="11"/>
  <c r="J74" i="11"/>
  <c r="I74" i="11"/>
  <c r="H74" i="11"/>
  <c r="R74" i="11" s="1"/>
  <c r="G74" i="11"/>
  <c r="F74" i="11"/>
  <c r="C74" i="11"/>
  <c r="B74" i="11"/>
  <c r="E74" i="11" s="1"/>
  <c r="O73" i="11"/>
  <c r="N73" i="11"/>
  <c r="M73" i="11"/>
  <c r="L73" i="11"/>
  <c r="K73" i="11"/>
  <c r="J73" i="11"/>
  <c r="I73" i="11"/>
  <c r="S73" i="11" s="1"/>
  <c r="H73" i="11"/>
  <c r="R73" i="11" s="1"/>
  <c r="G73" i="11"/>
  <c r="F73" i="11"/>
  <c r="C73" i="11"/>
  <c r="B73" i="11"/>
  <c r="E73" i="11" s="1"/>
  <c r="S72" i="11"/>
  <c r="R72" i="11"/>
  <c r="Q72" i="11"/>
  <c r="P72" i="11"/>
  <c r="E72" i="11"/>
  <c r="S71" i="11"/>
  <c r="R71" i="11"/>
  <c r="Q71" i="11"/>
  <c r="P71" i="11"/>
  <c r="E71" i="11"/>
  <c r="U71" i="11" s="1"/>
  <c r="O69" i="11"/>
  <c r="N69" i="11"/>
  <c r="M69" i="11"/>
  <c r="L69" i="11"/>
  <c r="K69" i="11"/>
  <c r="J69" i="11"/>
  <c r="I69" i="11"/>
  <c r="H69" i="11"/>
  <c r="G69" i="11"/>
  <c r="F69" i="11"/>
  <c r="C69" i="11"/>
  <c r="B69" i="11"/>
  <c r="O68" i="11"/>
  <c r="N68" i="11"/>
  <c r="M68" i="11"/>
  <c r="L68" i="11"/>
  <c r="K68" i="11"/>
  <c r="J68" i="11"/>
  <c r="I68" i="11"/>
  <c r="S68" i="11" s="1"/>
  <c r="H68" i="11"/>
  <c r="R68" i="11" s="1"/>
  <c r="G68" i="11"/>
  <c r="F68" i="11"/>
  <c r="C68" i="11"/>
  <c r="B68" i="11"/>
  <c r="E68" i="11" s="1"/>
  <c r="T67" i="11"/>
  <c r="S67" i="11"/>
  <c r="R67" i="11"/>
  <c r="Q67" i="11"/>
  <c r="P67" i="11"/>
  <c r="E67" i="11"/>
  <c r="U67" i="11" s="1"/>
  <c r="S66" i="11"/>
  <c r="R66" i="11"/>
  <c r="Q66" i="11"/>
  <c r="P66" i="11"/>
  <c r="E66" i="11"/>
  <c r="S65" i="11"/>
  <c r="R65" i="11"/>
  <c r="Q65" i="11"/>
  <c r="P65" i="11"/>
  <c r="E65" i="11"/>
  <c r="U65" i="11" s="1"/>
  <c r="S64" i="11"/>
  <c r="R64" i="11"/>
  <c r="Q64" i="11"/>
  <c r="P64" i="11"/>
  <c r="E64" i="11"/>
  <c r="T64" i="11" s="1"/>
  <c r="S63" i="11"/>
  <c r="R63" i="11"/>
  <c r="Q63" i="11"/>
  <c r="P63" i="11"/>
  <c r="E63" i="11"/>
  <c r="U63" i="11" s="1"/>
  <c r="O61" i="11"/>
  <c r="N61" i="11"/>
  <c r="M61" i="11"/>
  <c r="L61" i="11"/>
  <c r="K61" i="11"/>
  <c r="J61" i="11"/>
  <c r="I61" i="11"/>
  <c r="S61" i="11" s="1"/>
  <c r="H61" i="11"/>
  <c r="C61" i="11"/>
  <c r="B61" i="11"/>
  <c r="T60" i="11"/>
  <c r="S60" i="11"/>
  <c r="R60" i="11"/>
  <c r="Q60" i="11"/>
  <c r="P60" i="11"/>
  <c r="E60" i="11"/>
  <c r="U60" i="11" s="1"/>
  <c r="S59" i="11"/>
  <c r="R59" i="11"/>
  <c r="Q59" i="11"/>
  <c r="P59" i="11"/>
  <c r="E59" i="11"/>
  <c r="U59" i="11" s="1"/>
  <c r="S58" i="11"/>
  <c r="R58" i="11"/>
  <c r="Q58" i="11"/>
  <c r="P58" i="11"/>
  <c r="E58" i="11"/>
  <c r="S57" i="11"/>
  <c r="R57" i="11"/>
  <c r="Q57" i="11"/>
  <c r="P57" i="11"/>
  <c r="E57" i="11"/>
  <c r="T57" i="11" s="1"/>
  <c r="O55" i="11"/>
  <c r="N55" i="11"/>
  <c r="M55" i="11"/>
  <c r="L55" i="11"/>
  <c r="K55" i="11"/>
  <c r="J55" i="11"/>
  <c r="I55" i="11"/>
  <c r="S55" i="11" s="1"/>
  <c r="H55" i="11"/>
  <c r="G55" i="11"/>
  <c r="F55" i="11"/>
  <c r="C55" i="11"/>
  <c r="B55" i="11"/>
  <c r="E55" i="11" s="1"/>
  <c r="S54" i="11"/>
  <c r="R54" i="11"/>
  <c r="Q54" i="11"/>
  <c r="P54" i="11"/>
  <c r="E54" i="11"/>
  <c r="U54" i="11" s="1"/>
  <c r="S53" i="11"/>
  <c r="R53" i="11"/>
  <c r="Q53" i="11"/>
  <c r="P53" i="11"/>
  <c r="E53" i="11"/>
  <c r="S52" i="11"/>
  <c r="R52" i="11"/>
  <c r="Q52" i="11"/>
  <c r="P52" i="11"/>
  <c r="E52" i="11"/>
  <c r="T52" i="11" s="1"/>
  <c r="S51" i="11"/>
  <c r="R51" i="11"/>
  <c r="Q51" i="11"/>
  <c r="P51" i="11"/>
  <c r="E51" i="11"/>
  <c r="U51" i="11" s="1"/>
  <c r="S50" i="11"/>
  <c r="R50" i="11"/>
  <c r="Q50" i="11"/>
  <c r="P50" i="11"/>
  <c r="E50" i="11"/>
  <c r="S49" i="11"/>
  <c r="R49" i="11"/>
  <c r="Q49" i="11"/>
  <c r="P49" i="11"/>
  <c r="E49" i="11"/>
  <c r="U49" i="11" s="1"/>
  <c r="U48" i="11"/>
  <c r="S48" i="11"/>
  <c r="R48" i="11"/>
  <c r="Q48" i="11"/>
  <c r="P48" i="11"/>
  <c r="E48" i="11"/>
  <c r="T48" i="11" s="1"/>
  <c r="S47" i="11"/>
  <c r="R47" i="11"/>
  <c r="Q47" i="11"/>
  <c r="P47" i="11"/>
  <c r="E47" i="11"/>
  <c r="U46" i="11"/>
  <c r="S46" i="11"/>
  <c r="R46" i="11"/>
  <c r="Q46" i="11"/>
  <c r="P46" i="11"/>
  <c r="E46" i="11"/>
  <c r="T46" i="11" s="1"/>
  <c r="S45" i="11"/>
  <c r="R45" i="11"/>
  <c r="Q45" i="11"/>
  <c r="P45" i="11"/>
  <c r="E45" i="11"/>
  <c r="S44" i="11"/>
  <c r="R44" i="11"/>
  <c r="Q44" i="11"/>
  <c r="P44" i="11"/>
  <c r="E44" i="11"/>
  <c r="T44" i="11" s="1"/>
  <c r="O42" i="11"/>
  <c r="N42" i="11"/>
  <c r="M42" i="11"/>
  <c r="L42" i="11"/>
  <c r="K42" i="11"/>
  <c r="J42" i="11"/>
  <c r="I42" i="11"/>
  <c r="H42" i="11"/>
  <c r="G42" i="11"/>
  <c r="F42" i="11"/>
  <c r="C42" i="11"/>
  <c r="B42" i="11"/>
  <c r="E42" i="11" s="1"/>
  <c r="S41" i="11"/>
  <c r="R41" i="11"/>
  <c r="Q41" i="11"/>
  <c r="P41" i="11"/>
  <c r="E41" i="11"/>
  <c r="T41" i="11" s="1"/>
  <c r="S40" i="11"/>
  <c r="R40" i="11"/>
  <c r="Q40" i="11"/>
  <c r="P40" i="11"/>
  <c r="E40" i="11"/>
  <c r="S39" i="11"/>
  <c r="R39" i="11"/>
  <c r="Q39" i="11"/>
  <c r="P39" i="11"/>
  <c r="E39" i="11"/>
  <c r="S38" i="11"/>
  <c r="R38" i="11"/>
  <c r="Q38" i="11"/>
  <c r="P38" i="11"/>
  <c r="E38" i="11"/>
  <c r="U38" i="11" s="1"/>
  <c r="S37" i="11"/>
  <c r="R37" i="11"/>
  <c r="Q37" i="11"/>
  <c r="P37" i="11"/>
  <c r="E37" i="11"/>
  <c r="U37" i="11" s="1"/>
  <c r="R35" i="11"/>
  <c r="O35" i="11"/>
  <c r="N35" i="11"/>
  <c r="M35" i="11"/>
  <c r="L35" i="11"/>
  <c r="K35" i="11"/>
  <c r="J35" i="11"/>
  <c r="I35" i="11"/>
  <c r="H35" i="11"/>
  <c r="P35" i="11" s="1"/>
  <c r="G35" i="11"/>
  <c r="F35" i="11"/>
  <c r="C35" i="11"/>
  <c r="E35" i="11" s="1"/>
  <c r="B35" i="11"/>
  <c r="S34" i="11"/>
  <c r="R34" i="11"/>
  <c r="Q34" i="11"/>
  <c r="P34" i="11"/>
  <c r="E34" i="11"/>
  <c r="U34" i="11" s="1"/>
  <c r="Q32" i="11"/>
  <c r="O32" i="11"/>
  <c r="N32" i="11"/>
  <c r="M32" i="11"/>
  <c r="L32" i="11"/>
  <c r="K32" i="11"/>
  <c r="J32" i="11"/>
  <c r="I32" i="11"/>
  <c r="S32" i="11" s="1"/>
  <c r="H32" i="11"/>
  <c r="P32" i="11" s="1"/>
  <c r="G32" i="11"/>
  <c r="F32" i="11"/>
  <c r="C32" i="11"/>
  <c r="B32" i="11"/>
  <c r="E32" i="11" s="1"/>
  <c r="U31" i="11"/>
  <c r="T31" i="11"/>
  <c r="S31" i="11"/>
  <c r="R31" i="11"/>
  <c r="Q31" i="11"/>
  <c r="P31" i="11"/>
  <c r="E31" i="11"/>
  <c r="T30" i="11"/>
  <c r="S30" i="11"/>
  <c r="R30" i="11"/>
  <c r="Q30" i="11"/>
  <c r="P30" i="11"/>
  <c r="E30" i="11"/>
  <c r="U30" i="11" s="1"/>
  <c r="S29" i="11"/>
  <c r="R29" i="11"/>
  <c r="Q29" i="11"/>
  <c r="P29" i="11"/>
  <c r="E29" i="11"/>
  <c r="S28" i="11"/>
  <c r="R28" i="11"/>
  <c r="Q28" i="11"/>
  <c r="P28" i="11"/>
  <c r="E28" i="11"/>
  <c r="U28" i="11" s="1"/>
  <c r="O26" i="11"/>
  <c r="N26" i="11"/>
  <c r="M26" i="11"/>
  <c r="L26" i="11"/>
  <c r="K26" i="11"/>
  <c r="J26" i="11"/>
  <c r="I26" i="11"/>
  <c r="H26" i="11"/>
  <c r="G26" i="11"/>
  <c r="F26" i="11"/>
  <c r="C26" i="11"/>
  <c r="B26" i="11"/>
  <c r="E26" i="11" s="1"/>
  <c r="S25" i="11"/>
  <c r="R25" i="11"/>
  <c r="Q25" i="11"/>
  <c r="P25" i="11"/>
  <c r="E25" i="11"/>
  <c r="S24" i="11"/>
  <c r="R24" i="11"/>
  <c r="Q24" i="11"/>
  <c r="P24" i="11"/>
  <c r="E24" i="11"/>
  <c r="T24" i="11" s="1"/>
  <c r="S23" i="11"/>
  <c r="R23" i="11"/>
  <c r="Q23" i="11"/>
  <c r="P23" i="11"/>
  <c r="E23" i="11"/>
  <c r="S22" i="11"/>
  <c r="R22" i="11"/>
  <c r="Q22" i="11"/>
  <c r="P22" i="11"/>
  <c r="E22" i="11"/>
  <c r="S21" i="11"/>
  <c r="R21" i="11"/>
  <c r="Q21" i="11"/>
  <c r="P21" i="11"/>
  <c r="E21" i="11"/>
  <c r="U20" i="11"/>
  <c r="T20" i="11"/>
  <c r="S20" i="11"/>
  <c r="R20" i="11"/>
  <c r="Q20" i="11"/>
  <c r="P20" i="11"/>
  <c r="E20" i="11"/>
  <c r="T19" i="11"/>
  <c r="S19" i="11"/>
  <c r="R19" i="11"/>
  <c r="Q19" i="11"/>
  <c r="P19" i="11"/>
  <c r="E19" i="11"/>
  <c r="O17" i="11"/>
  <c r="N17" i="11"/>
  <c r="M17" i="11"/>
  <c r="L17" i="11"/>
  <c r="K17" i="11"/>
  <c r="J17" i="11"/>
  <c r="I17" i="11"/>
  <c r="S17" i="11" s="1"/>
  <c r="H17" i="11"/>
  <c r="R17" i="11" s="1"/>
  <c r="G17" i="11"/>
  <c r="F17" i="11"/>
  <c r="C17" i="11"/>
  <c r="B17" i="11"/>
  <c r="E17" i="11" s="1"/>
  <c r="S16" i="11"/>
  <c r="R16" i="11"/>
  <c r="Q16" i="11"/>
  <c r="P16" i="11"/>
  <c r="E16" i="11"/>
  <c r="U16" i="11" s="1"/>
  <c r="U15" i="11"/>
  <c r="S15" i="11"/>
  <c r="R15" i="11"/>
  <c r="Q15" i="11"/>
  <c r="P15" i="11"/>
  <c r="E15" i="11"/>
  <c r="T15" i="11" s="1"/>
  <c r="S14" i="11"/>
  <c r="R14" i="11"/>
  <c r="Q14" i="11"/>
  <c r="P14" i="11"/>
  <c r="E14" i="11"/>
  <c r="S13" i="11"/>
  <c r="R13" i="11"/>
  <c r="Q13" i="11"/>
  <c r="P13" i="11"/>
  <c r="E13" i="11"/>
  <c r="T13" i="11" s="1"/>
  <c r="S12" i="11"/>
  <c r="R12" i="11"/>
  <c r="Q12" i="11"/>
  <c r="P12" i="11"/>
  <c r="E12" i="11"/>
  <c r="S11" i="11"/>
  <c r="R11" i="11"/>
  <c r="Q11" i="11"/>
  <c r="P11" i="11"/>
  <c r="E11" i="11"/>
  <c r="S10" i="11"/>
  <c r="R10" i="11"/>
  <c r="Q10" i="11"/>
  <c r="P10" i="11"/>
  <c r="E10" i="11"/>
  <c r="U9" i="11"/>
  <c r="S9" i="11"/>
  <c r="R9" i="11"/>
  <c r="Q9" i="11"/>
  <c r="P9" i="11"/>
  <c r="E9" i="11"/>
  <c r="T9" i="11" s="1"/>
  <c r="T96" i="10"/>
  <c r="S96" i="10"/>
  <c r="R96" i="10"/>
  <c r="Q96" i="10"/>
  <c r="P96" i="10"/>
  <c r="E96" i="10"/>
  <c r="U96" i="10" s="1"/>
  <c r="S95" i="10"/>
  <c r="R95" i="10"/>
  <c r="Q95" i="10"/>
  <c r="P95" i="10"/>
  <c r="E95" i="10"/>
  <c r="U94" i="10"/>
  <c r="T94" i="10"/>
  <c r="S94" i="10"/>
  <c r="R94" i="10"/>
  <c r="Q94" i="10"/>
  <c r="P94" i="10"/>
  <c r="E94" i="10"/>
  <c r="S93" i="10"/>
  <c r="R93" i="10"/>
  <c r="Q93" i="10"/>
  <c r="P93" i="10"/>
  <c r="E93" i="10"/>
  <c r="S92" i="10"/>
  <c r="R92" i="10"/>
  <c r="Q92" i="10"/>
  <c r="P92" i="10"/>
  <c r="E92" i="10"/>
  <c r="S91" i="10"/>
  <c r="R91" i="10"/>
  <c r="Q91" i="10"/>
  <c r="P91" i="10"/>
  <c r="E91" i="10"/>
  <c r="T91" i="10" s="1"/>
  <c r="U90" i="10"/>
  <c r="T90" i="10"/>
  <c r="S90" i="10"/>
  <c r="R90" i="10"/>
  <c r="Q90" i="10"/>
  <c r="P90" i="10"/>
  <c r="E90" i="10"/>
  <c r="U89" i="10"/>
  <c r="T89" i="10"/>
  <c r="S89" i="10"/>
  <c r="R89" i="10"/>
  <c r="Q89" i="10"/>
  <c r="P89" i="10"/>
  <c r="E89" i="10"/>
  <c r="S88" i="10"/>
  <c r="R88" i="10"/>
  <c r="Q88" i="10"/>
  <c r="P88" i="10"/>
  <c r="E88" i="10"/>
  <c r="O75" i="10"/>
  <c r="N75" i="10"/>
  <c r="M75" i="10"/>
  <c r="L75" i="10"/>
  <c r="K75" i="10"/>
  <c r="J75" i="10"/>
  <c r="I75" i="10"/>
  <c r="H75" i="10"/>
  <c r="R75" i="10" s="1"/>
  <c r="G75" i="10"/>
  <c r="F75" i="10"/>
  <c r="C75" i="10"/>
  <c r="B75" i="10"/>
  <c r="O74" i="10"/>
  <c r="N74" i="10"/>
  <c r="M74" i="10"/>
  <c r="L74" i="10"/>
  <c r="K74" i="10"/>
  <c r="J74" i="10"/>
  <c r="I74" i="10"/>
  <c r="H74" i="10"/>
  <c r="G74" i="10"/>
  <c r="F74" i="10"/>
  <c r="C74" i="10"/>
  <c r="B74" i="10"/>
  <c r="E74" i="10" s="1"/>
  <c r="R73" i="10"/>
  <c r="O73" i="10"/>
  <c r="N73" i="10"/>
  <c r="M73" i="10"/>
  <c r="L73" i="10"/>
  <c r="K73" i="10"/>
  <c r="J73" i="10"/>
  <c r="I73" i="10"/>
  <c r="H73" i="10"/>
  <c r="G73" i="10"/>
  <c r="F73" i="10"/>
  <c r="C73" i="10"/>
  <c r="B73" i="10"/>
  <c r="S72" i="10"/>
  <c r="R72" i="10"/>
  <c r="Q72" i="10"/>
  <c r="P72" i="10"/>
  <c r="E72" i="10"/>
  <c r="U72" i="10" s="1"/>
  <c r="S71" i="10"/>
  <c r="R71" i="10"/>
  <c r="Q71" i="10"/>
  <c r="P71" i="10"/>
  <c r="E71" i="10"/>
  <c r="U71" i="10" s="1"/>
  <c r="O69" i="10"/>
  <c r="N69" i="10"/>
  <c r="M69" i="10"/>
  <c r="L69" i="10"/>
  <c r="K69" i="10"/>
  <c r="J69" i="10"/>
  <c r="I69" i="10"/>
  <c r="H69" i="10"/>
  <c r="G69" i="10"/>
  <c r="F69" i="10"/>
  <c r="C69" i="10"/>
  <c r="B69" i="10"/>
  <c r="O68" i="10"/>
  <c r="N68" i="10"/>
  <c r="M68" i="10"/>
  <c r="L68" i="10"/>
  <c r="K68" i="10"/>
  <c r="J68" i="10"/>
  <c r="I68" i="10"/>
  <c r="H68" i="10"/>
  <c r="R68" i="10" s="1"/>
  <c r="G68" i="10"/>
  <c r="F68" i="10"/>
  <c r="C68" i="10"/>
  <c r="B68" i="10"/>
  <c r="U67" i="10"/>
  <c r="T67" i="10"/>
  <c r="S67" i="10"/>
  <c r="R67" i="10"/>
  <c r="Q67" i="10"/>
  <c r="P67" i="10"/>
  <c r="E67" i="10"/>
  <c r="S66" i="10"/>
  <c r="R66" i="10"/>
  <c r="Q66" i="10"/>
  <c r="P66" i="10"/>
  <c r="E66" i="10"/>
  <c r="U66" i="10" s="1"/>
  <c r="S65" i="10"/>
  <c r="R65" i="10"/>
  <c r="Q65" i="10"/>
  <c r="P65" i="10"/>
  <c r="E65" i="10"/>
  <c r="U65" i="10" s="1"/>
  <c r="U64" i="10"/>
  <c r="T64" i="10"/>
  <c r="S64" i="10"/>
  <c r="R64" i="10"/>
  <c r="Q64" i="10"/>
  <c r="P64" i="10"/>
  <c r="E64" i="10"/>
  <c r="S63" i="10"/>
  <c r="R63" i="10"/>
  <c r="Q63" i="10"/>
  <c r="P63" i="10"/>
  <c r="E63" i="10"/>
  <c r="O61" i="10"/>
  <c r="N61" i="10"/>
  <c r="M61" i="10"/>
  <c r="L61" i="10"/>
  <c r="K61" i="10"/>
  <c r="J61" i="10"/>
  <c r="I61" i="10"/>
  <c r="H61" i="10"/>
  <c r="R61" i="10" s="1"/>
  <c r="C61" i="10"/>
  <c r="B61" i="10"/>
  <c r="S60" i="10"/>
  <c r="R60" i="10"/>
  <c r="Q60" i="10"/>
  <c r="P60" i="10"/>
  <c r="E60" i="10"/>
  <c r="S59" i="10"/>
  <c r="R59" i="10"/>
  <c r="Q59" i="10"/>
  <c r="P59" i="10"/>
  <c r="E59" i="10"/>
  <c r="T59" i="10" s="1"/>
  <c r="S58" i="10"/>
  <c r="R58" i="10"/>
  <c r="Q58" i="10"/>
  <c r="P58" i="10"/>
  <c r="E58" i="10"/>
  <c r="T58" i="10" s="1"/>
  <c r="U57" i="10"/>
  <c r="T57" i="10"/>
  <c r="S57" i="10"/>
  <c r="R57" i="10"/>
  <c r="Q57" i="10"/>
  <c r="P57" i="10"/>
  <c r="E57" i="10"/>
  <c r="O55" i="10"/>
  <c r="N55" i="10"/>
  <c r="M55" i="10"/>
  <c r="L55" i="10"/>
  <c r="K55" i="10"/>
  <c r="J55" i="10"/>
  <c r="I55" i="10"/>
  <c r="S55" i="10" s="1"/>
  <c r="H55" i="10"/>
  <c r="R55" i="10" s="1"/>
  <c r="G55" i="10"/>
  <c r="F55" i="10"/>
  <c r="C55" i="10"/>
  <c r="B55" i="10"/>
  <c r="E55" i="10" s="1"/>
  <c r="U54" i="10"/>
  <c r="S54" i="10"/>
  <c r="R54" i="10"/>
  <c r="Q54" i="10"/>
  <c r="P54" i="10"/>
  <c r="E54" i="10"/>
  <c r="T54" i="10" s="1"/>
  <c r="S53" i="10"/>
  <c r="R53" i="10"/>
  <c r="Q53" i="10"/>
  <c r="P53" i="10"/>
  <c r="E53" i="10"/>
  <c r="U53" i="10" s="1"/>
  <c r="S52" i="10"/>
  <c r="R52" i="10"/>
  <c r="Q52" i="10"/>
  <c r="P52" i="10"/>
  <c r="E52" i="10"/>
  <c r="S51" i="10"/>
  <c r="R51" i="10"/>
  <c r="Q51" i="10"/>
  <c r="P51" i="10"/>
  <c r="E51" i="10"/>
  <c r="S50" i="10"/>
  <c r="R50" i="10"/>
  <c r="Q50" i="10"/>
  <c r="P50" i="10"/>
  <c r="E50" i="10"/>
  <c r="U50" i="10" s="1"/>
  <c r="S49" i="10"/>
  <c r="R49" i="10"/>
  <c r="Q49" i="10"/>
  <c r="P49" i="10"/>
  <c r="E49" i="10"/>
  <c r="S48" i="10"/>
  <c r="R48" i="10"/>
  <c r="Q48" i="10"/>
  <c r="P48" i="10"/>
  <c r="E48" i="10"/>
  <c r="T48" i="10" s="1"/>
  <c r="S47" i="10"/>
  <c r="R47" i="10"/>
  <c r="Q47" i="10"/>
  <c r="P47" i="10"/>
  <c r="E47" i="10"/>
  <c r="S46" i="10"/>
  <c r="R46" i="10"/>
  <c r="Q46" i="10"/>
  <c r="P46" i="10"/>
  <c r="E46" i="10"/>
  <c r="U46" i="10" s="1"/>
  <c r="S45" i="10"/>
  <c r="R45" i="10"/>
  <c r="Q45" i="10"/>
  <c r="P45" i="10"/>
  <c r="E45" i="10"/>
  <c r="T45" i="10" s="1"/>
  <c r="S44" i="10"/>
  <c r="R44" i="10"/>
  <c r="Q44" i="10"/>
  <c r="P44" i="10"/>
  <c r="E44" i="10"/>
  <c r="U44" i="10" s="1"/>
  <c r="O42" i="10"/>
  <c r="N42" i="10"/>
  <c r="M42" i="10"/>
  <c r="L42" i="10"/>
  <c r="K42" i="10"/>
  <c r="J42" i="10"/>
  <c r="I42" i="10"/>
  <c r="S42" i="10" s="1"/>
  <c r="H42" i="10"/>
  <c r="G42" i="10"/>
  <c r="F42" i="10"/>
  <c r="C42" i="10"/>
  <c r="B42" i="10"/>
  <c r="E42" i="10" s="1"/>
  <c r="S41" i="10"/>
  <c r="R41" i="10"/>
  <c r="Q41" i="10"/>
  <c r="P41" i="10"/>
  <c r="E41" i="10"/>
  <c r="S40" i="10"/>
  <c r="R40" i="10"/>
  <c r="Q40" i="10"/>
  <c r="P40" i="10"/>
  <c r="T40" i="10" s="1"/>
  <c r="E40" i="10"/>
  <c r="S39" i="10"/>
  <c r="R39" i="10"/>
  <c r="Q39" i="10"/>
  <c r="P39" i="10"/>
  <c r="E39" i="10"/>
  <c r="U39" i="10" s="1"/>
  <c r="S38" i="10"/>
  <c r="R38" i="10"/>
  <c r="Q38" i="10"/>
  <c r="P38" i="10"/>
  <c r="E38" i="10"/>
  <c r="S37" i="10"/>
  <c r="R37" i="10"/>
  <c r="Q37" i="10"/>
  <c r="U37" i="10" s="1"/>
  <c r="P37" i="10"/>
  <c r="E37" i="10"/>
  <c r="R35" i="10"/>
  <c r="O35" i="10"/>
  <c r="N35" i="10"/>
  <c r="M35" i="10"/>
  <c r="L35" i="10"/>
  <c r="K35" i="10"/>
  <c r="J35" i="10"/>
  <c r="I35" i="10"/>
  <c r="H35" i="10"/>
  <c r="G35" i="10"/>
  <c r="F35" i="10"/>
  <c r="C35" i="10"/>
  <c r="B35" i="10"/>
  <c r="S34" i="10"/>
  <c r="R34" i="10"/>
  <c r="Q34" i="10"/>
  <c r="P34" i="10"/>
  <c r="E34" i="10"/>
  <c r="O32" i="10"/>
  <c r="N32" i="10"/>
  <c r="M32" i="10"/>
  <c r="L32" i="10"/>
  <c r="K32" i="10"/>
  <c r="J32" i="10"/>
  <c r="I32" i="10"/>
  <c r="H32" i="10"/>
  <c r="G32" i="10"/>
  <c r="F32" i="10"/>
  <c r="C32" i="10"/>
  <c r="B32" i="10"/>
  <c r="S31" i="10"/>
  <c r="R31" i="10"/>
  <c r="Q31" i="10"/>
  <c r="P31" i="10"/>
  <c r="E31" i="10"/>
  <c r="T31" i="10" s="1"/>
  <c r="S30" i="10"/>
  <c r="R30" i="10"/>
  <c r="Q30" i="10"/>
  <c r="P30" i="10"/>
  <c r="E30" i="10"/>
  <c r="U30" i="10" s="1"/>
  <c r="S29" i="10"/>
  <c r="R29" i="10"/>
  <c r="Q29" i="10"/>
  <c r="P29" i="10"/>
  <c r="E29" i="10"/>
  <c r="T29" i="10" s="1"/>
  <c r="S28" i="10"/>
  <c r="R28" i="10"/>
  <c r="Q28" i="10"/>
  <c r="P28" i="10"/>
  <c r="E28" i="10"/>
  <c r="U28" i="10" s="1"/>
  <c r="S26" i="10"/>
  <c r="O26" i="10"/>
  <c r="N26" i="10"/>
  <c r="M26" i="10"/>
  <c r="L26" i="10"/>
  <c r="K26" i="10"/>
  <c r="J26" i="10"/>
  <c r="I26" i="10"/>
  <c r="H26" i="10"/>
  <c r="G26" i="10"/>
  <c r="F26" i="10"/>
  <c r="C26" i="10"/>
  <c r="B26" i="10"/>
  <c r="S25" i="10"/>
  <c r="R25" i="10"/>
  <c r="Q25" i="10"/>
  <c r="P25" i="10"/>
  <c r="E25" i="10"/>
  <c r="U25" i="10" s="1"/>
  <c r="S24" i="10"/>
  <c r="R24" i="10"/>
  <c r="Q24" i="10"/>
  <c r="P24" i="10"/>
  <c r="E24" i="10"/>
  <c r="U24" i="10" s="1"/>
  <c r="S23" i="10"/>
  <c r="R23" i="10"/>
  <c r="Q23" i="10"/>
  <c r="P23" i="10"/>
  <c r="E23" i="10"/>
  <c r="U23" i="10" s="1"/>
  <c r="S22" i="10"/>
  <c r="R22" i="10"/>
  <c r="Q22" i="10"/>
  <c r="P22" i="10"/>
  <c r="E22" i="10"/>
  <c r="S21" i="10"/>
  <c r="R21" i="10"/>
  <c r="Q21" i="10"/>
  <c r="P21" i="10"/>
  <c r="E21" i="10"/>
  <c r="S20" i="10"/>
  <c r="R20" i="10"/>
  <c r="Q20" i="10"/>
  <c r="P20" i="10"/>
  <c r="E20" i="10"/>
  <c r="T20" i="10" s="1"/>
  <c r="U19" i="10"/>
  <c r="S19" i="10"/>
  <c r="R19" i="10"/>
  <c r="Q19" i="10"/>
  <c r="P19" i="10"/>
  <c r="E19" i="10"/>
  <c r="T19" i="10" s="1"/>
  <c r="O17" i="10"/>
  <c r="N17" i="10"/>
  <c r="M17" i="10"/>
  <c r="L17" i="10"/>
  <c r="K17" i="10"/>
  <c r="Q17" i="10" s="1"/>
  <c r="J17" i="10"/>
  <c r="I17" i="10"/>
  <c r="H17" i="10"/>
  <c r="G17" i="10"/>
  <c r="F17" i="10"/>
  <c r="C17" i="10"/>
  <c r="B17" i="10"/>
  <c r="U16" i="10"/>
  <c r="S16" i="10"/>
  <c r="R16" i="10"/>
  <c r="Q16" i="10"/>
  <c r="P16" i="10"/>
  <c r="E16" i="10"/>
  <c r="T16" i="10" s="1"/>
  <c r="S15" i="10"/>
  <c r="R15" i="10"/>
  <c r="Q15" i="10"/>
  <c r="P15" i="10"/>
  <c r="E15" i="10"/>
  <c r="U14" i="10"/>
  <c r="T14" i="10"/>
  <c r="S14" i="10"/>
  <c r="R14" i="10"/>
  <c r="Q14" i="10"/>
  <c r="P14" i="10"/>
  <c r="E14" i="10"/>
  <c r="S13" i="10"/>
  <c r="R13" i="10"/>
  <c r="Q13" i="10"/>
  <c r="P13" i="10"/>
  <c r="E13" i="10"/>
  <c r="U12" i="10"/>
  <c r="S12" i="10"/>
  <c r="R12" i="10"/>
  <c r="Q12" i="10"/>
  <c r="P12" i="10"/>
  <c r="E12" i="10"/>
  <c r="T12" i="10" s="1"/>
  <c r="S11" i="10"/>
  <c r="R11" i="10"/>
  <c r="Q11" i="10"/>
  <c r="P11" i="10"/>
  <c r="E11" i="10"/>
  <c r="U11" i="10" s="1"/>
  <c r="S10" i="10"/>
  <c r="R10" i="10"/>
  <c r="Q10" i="10"/>
  <c r="P10" i="10"/>
  <c r="E10" i="10"/>
  <c r="S9" i="10"/>
  <c r="R9" i="10"/>
  <c r="Q9" i="10"/>
  <c r="P9" i="10"/>
  <c r="E9" i="10"/>
  <c r="U9" i="10" s="1"/>
  <c r="S96" i="9"/>
  <c r="R96" i="9"/>
  <c r="Q96" i="9"/>
  <c r="P96" i="9"/>
  <c r="E96" i="9"/>
  <c r="U96" i="9" s="1"/>
  <c r="S95" i="9"/>
  <c r="R95" i="9"/>
  <c r="Q95" i="9"/>
  <c r="P95" i="9"/>
  <c r="E95" i="9"/>
  <c r="U95" i="9" s="1"/>
  <c r="U94" i="9"/>
  <c r="S94" i="9"/>
  <c r="R94" i="9"/>
  <c r="Q94" i="9"/>
  <c r="P94" i="9"/>
  <c r="E94" i="9"/>
  <c r="T94" i="9" s="1"/>
  <c r="U93" i="9"/>
  <c r="S93" i="9"/>
  <c r="R93" i="9"/>
  <c r="Q93" i="9"/>
  <c r="P93" i="9"/>
  <c r="E93" i="9"/>
  <c r="T93" i="9" s="1"/>
  <c r="T92" i="9"/>
  <c r="S92" i="9"/>
  <c r="R92" i="9"/>
  <c r="Q92" i="9"/>
  <c r="P92" i="9"/>
  <c r="E92" i="9"/>
  <c r="U92" i="9" s="1"/>
  <c r="S91" i="9"/>
  <c r="R91" i="9"/>
  <c r="Q91" i="9"/>
  <c r="P91" i="9"/>
  <c r="E91" i="9"/>
  <c r="U91" i="9" s="1"/>
  <c r="S90" i="9"/>
  <c r="R90" i="9"/>
  <c r="Q90" i="9"/>
  <c r="P90" i="9"/>
  <c r="E90" i="9"/>
  <c r="S89" i="9"/>
  <c r="R89" i="9"/>
  <c r="Q89" i="9"/>
  <c r="P89" i="9"/>
  <c r="E89" i="9"/>
  <c r="U88" i="9"/>
  <c r="S88" i="9"/>
  <c r="R88" i="9"/>
  <c r="Q88" i="9"/>
  <c r="P88" i="9"/>
  <c r="E88" i="9"/>
  <c r="T88" i="9" s="1"/>
  <c r="O75" i="9"/>
  <c r="N75" i="9"/>
  <c r="M75" i="9"/>
  <c r="L75" i="9"/>
  <c r="K75" i="9"/>
  <c r="J75" i="9"/>
  <c r="I75" i="9"/>
  <c r="H75" i="9"/>
  <c r="G75" i="9"/>
  <c r="F75" i="9"/>
  <c r="C75" i="9"/>
  <c r="B75" i="9"/>
  <c r="O74" i="9"/>
  <c r="N74" i="9"/>
  <c r="M74" i="9"/>
  <c r="L74" i="9"/>
  <c r="K74" i="9"/>
  <c r="J74" i="9"/>
  <c r="I74" i="9"/>
  <c r="S74" i="9" s="1"/>
  <c r="H74" i="9"/>
  <c r="G74" i="9"/>
  <c r="F74" i="9"/>
  <c r="C74" i="9"/>
  <c r="B74" i="9"/>
  <c r="E74" i="9" s="1"/>
  <c r="S73" i="9"/>
  <c r="O73" i="9"/>
  <c r="N73" i="9"/>
  <c r="M73" i="9"/>
  <c r="L73" i="9"/>
  <c r="K73" i="9"/>
  <c r="J73" i="9"/>
  <c r="I73" i="9"/>
  <c r="H73" i="9"/>
  <c r="G73" i="9"/>
  <c r="F73" i="9"/>
  <c r="E73" i="9"/>
  <c r="C73" i="9"/>
  <c r="B73" i="9"/>
  <c r="S72" i="9"/>
  <c r="R72" i="9"/>
  <c r="Q72" i="9"/>
  <c r="P72" i="9"/>
  <c r="E72" i="9"/>
  <c r="S71" i="9"/>
  <c r="R71" i="9"/>
  <c r="Q71" i="9"/>
  <c r="U71" i="9" s="1"/>
  <c r="P71" i="9"/>
  <c r="E71" i="9"/>
  <c r="O69" i="9"/>
  <c r="N69" i="9"/>
  <c r="M69" i="9"/>
  <c r="L69" i="9"/>
  <c r="K69" i="9"/>
  <c r="J69" i="9"/>
  <c r="I69" i="9"/>
  <c r="S69" i="9" s="1"/>
  <c r="H69" i="9"/>
  <c r="G69" i="9"/>
  <c r="F69" i="9"/>
  <c r="C69" i="9"/>
  <c r="B69" i="9"/>
  <c r="S68" i="9"/>
  <c r="O68" i="9"/>
  <c r="N68" i="9"/>
  <c r="M68" i="9"/>
  <c r="L68" i="9"/>
  <c r="K68" i="9"/>
  <c r="J68" i="9"/>
  <c r="I68" i="9"/>
  <c r="H68" i="9"/>
  <c r="R68" i="9" s="1"/>
  <c r="G68" i="9"/>
  <c r="F68" i="9"/>
  <c r="C68" i="9"/>
  <c r="B68" i="9"/>
  <c r="S67" i="9"/>
  <c r="R67" i="9"/>
  <c r="Q67" i="9"/>
  <c r="P67" i="9"/>
  <c r="E67" i="9"/>
  <c r="U66" i="9"/>
  <c r="S66" i="9"/>
  <c r="R66" i="9"/>
  <c r="Q66" i="9"/>
  <c r="P66" i="9"/>
  <c r="E66" i="9"/>
  <c r="T66" i="9" s="1"/>
  <c r="U65" i="9"/>
  <c r="T65" i="9"/>
  <c r="S65" i="9"/>
  <c r="R65" i="9"/>
  <c r="Q65" i="9"/>
  <c r="P65" i="9"/>
  <c r="E65" i="9"/>
  <c r="S64" i="9"/>
  <c r="R64" i="9"/>
  <c r="Q64" i="9"/>
  <c r="P64" i="9"/>
  <c r="E64" i="9"/>
  <c r="U64" i="9" s="1"/>
  <c r="S63" i="9"/>
  <c r="R63" i="9"/>
  <c r="Q63" i="9"/>
  <c r="P63" i="9"/>
  <c r="E63" i="9"/>
  <c r="U63" i="9" s="1"/>
  <c r="S61" i="9"/>
  <c r="O61" i="9"/>
  <c r="N61" i="9"/>
  <c r="M61" i="9"/>
  <c r="L61" i="9"/>
  <c r="K61" i="9"/>
  <c r="J61" i="9"/>
  <c r="I61" i="9"/>
  <c r="H61" i="9"/>
  <c r="R61" i="9" s="1"/>
  <c r="C61" i="9"/>
  <c r="B61" i="9"/>
  <c r="E61" i="9" s="1"/>
  <c r="S60" i="9"/>
  <c r="R60" i="9"/>
  <c r="Q60" i="9"/>
  <c r="P60" i="9"/>
  <c r="E60" i="9"/>
  <c r="T60" i="9" s="1"/>
  <c r="S59" i="9"/>
  <c r="R59" i="9"/>
  <c r="Q59" i="9"/>
  <c r="P59" i="9"/>
  <c r="E59" i="9"/>
  <c r="U59" i="9" s="1"/>
  <c r="S58" i="9"/>
  <c r="R58" i="9"/>
  <c r="Q58" i="9"/>
  <c r="P58" i="9"/>
  <c r="E58" i="9"/>
  <c r="S57" i="9"/>
  <c r="R57" i="9"/>
  <c r="Q57" i="9"/>
  <c r="P57" i="9"/>
  <c r="E57" i="9"/>
  <c r="T57" i="9" s="1"/>
  <c r="O55" i="9"/>
  <c r="N55" i="9"/>
  <c r="M55" i="9"/>
  <c r="L55" i="9"/>
  <c r="K55" i="9"/>
  <c r="J55" i="9"/>
  <c r="I55" i="9"/>
  <c r="S55" i="9" s="1"/>
  <c r="H55" i="9"/>
  <c r="R55" i="9" s="1"/>
  <c r="G55" i="9"/>
  <c r="F55" i="9"/>
  <c r="C55" i="9"/>
  <c r="B55" i="9"/>
  <c r="S54" i="9"/>
  <c r="R54" i="9"/>
  <c r="Q54" i="9"/>
  <c r="P54" i="9"/>
  <c r="E54" i="9"/>
  <c r="T54" i="9" s="1"/>
  <c r="U53" i="9"/>
  <c r="T53" i="9"/>
  <c r="S53" i="9"/>
  <c r="R53" i="9"/>
  <c r="Q53" i="9"/>
  <c r="P53" i="9"/>
  <c r="E53" i="9"/>
  <c r="S52" i="9"/>
  <c r="R52" i="9"/>
  <c r="Q52" i="9"/>
  <c r="P52" i="9"/>
  <c r="E52" i="9"/>
  <c r="U52" i="9" s="1"/>
  <c r="S51" i="9"/>
  <c r="R51" i="9"/>
  <c r="Q51" i="9"/>
  <c r="P51" i="9"/>
  <c r="E51" i="9"/>
  <c r="U51" i="9" s="1"/>
  <c r="T50" i="9"/>
  <c r="S50" i="9"/>
  <c r="R50" i="9"/>
  <c r="Q50" i="9"/>
  <c r="P50" i="9"/>
  <c r="E50" i="9"/>
  <c r="U50" i="9" s="1"/>
  <c r="U49" i="9"/>
  <c r="T49" i="9"/>
  <c r="S49" i="9"/>
  <c r="R49" i="9"/>
  <c r="Q49" i="9"/>
  <c r="P49" i="9"/>
  <c r="E49" i="9"/>
  <c r="S48" i="9"/>
  <c r="R48" i="9"/>
  <c r="Q48" i="9"/>
  <c r="P48" i="9"/>
  <c r="E48" i="9"/>
  <c r="U48" i="9" s="1"/>
  <c r="S47" i="9"/>
  <c r="R47" i="9"/>
  <c r="Q47" i="9"/>
  <c r="P47" i="9"/>
  <c r="E47" i="9"/>
  <c r="S46" i="9"/>
  <c r="R46" i="9"/>
  <c r="Q46" i="9"/>
  <c r="U46" i="9" s="1"/>
  <c r="P46" i="9"/>
  <c r="E46" i="9"/>
  <c r="T46" i="9" s="1"/>
  <c r="U45" i="9"/>
  <c r="T45" i="9"/>
  <c r="S45" i="9"/>
  <c r="R45" i="9"/>
  <c r="Q45" i="9"/>
  <c r="P45" i="9"/>
  <c r="E45" i="9"/>
  <c r="S44" i="9"/>
  <c r="R44" i="9"/>
  <c r="Q44" i="9"/>
  <c r="P44" i="9"/>
  <c r="E44" i="9"/>
  <c r="T44" i="9" s="1"/>
  <c r="O42" i="9"/>
  <c r="N42" i="9"/>
  <c r="M42" i="9"/>
  <c r="L42" i="9"/>
  <c r="K42" i="9"/>
  <c r="J42" i="9"/>
  <c r="I42" i="9"/>
  <c r="H42" i="9"/>
  <c r="G42" i="9"/>
  <c r="F42" i="9"/>
  <c r="C42" i="9"/>
  <c r="B42" i="9"/>
  <c r="E42" i="9" s="1"/>
  <c r="S41" i="9"/>
  <c r="R41" i="9"/>
  <c r="Q41" i="9"/>
  <c r="P41" i="9"/>
  <c r="E41" i="9"/>
  <c r="T41" i="9" s="1"/>
  <c r="S40" i="9"/>
  <c r="R40" i="9"/>
  <c r="Q40" i="9"/>
  <c r="P40" i="9"/>
  <c r="E40" i="9"/>
  <c r="U40" i="9" s="1"/>
  <c r="S39" i="9"/>
  <c r="R39" i="9"/>
  <c r="Q39" i="9"/>
  <c r="P39" i="9"/>
  <c r="E39" i="9"/>
  <c r="U39" i="9" s="1"/>
  <c r="U38" i="9"/>
  <c r="T38" i="9"/>
  <c r="S38" i="9"/>
  <c r="R38" i="9"/>
  <c r="Q38" i="9"/>
  <c r="P38" i="9"/>
  <c r="E38" i="9"/>
  <c r="T37" i="9"/>
  <c r="S37" i="9"/>
  <c r="R37" i="9"/>
  <c r="Q37" i="9"/>
  <c r="P37" i="9"/>
  <c r="E37" i="9"/>
  <c r="O35" i="9"/>
  <c r="N35" i="9"/>
  <c r="M35" i="9"/>
  <c r="L35" i="9"/>
  <c r="K35" i="9"/>
  <c r="J35" i="9"/>
  <c r="I35" i="9"/>
  <c r="H35" i="9"/>
  <c r="G35" i="9"/>
  <c r="F35" i="9"/>
  <c r="E35" i="9"/>
  <c r="C35" i="9"/>
  <c r="B35" i="9"/>
  <c r="S34" i="9"/>
  <c r="R34" i="9"/>
  <c r="Q34" i="9"/>
  <c r="P34" i="9"/>
  <c r="E34" i="9"/>
  <c r="O32" i="9"/>
  <c r="N32" i="9"/>
  <c r="M32" i="9"/>
  <c r="L32" i="9"/>
  <c r="K32" i="9"/>
  <c r="J32" i="9"/>
  <c r="I32" i="9"/>
  <c r="S32" i="9" s="1"/>
  <c r="H32" i="9"/>
  <c r="R32" i="9" s="1"/>
  <c r="G32" i="9"/>
  <c r="F32" i="9"/>
  <c r="C32" i="9"/>
  <c r="B32" i="9"/>
  <c r="T31" i="9"/>
  <c r="S31" i="9"/>
  <c r="R31" i="9"/>
  <c r="Q31" i="9"/>
  <c r="P31" i="9"/>
  <c r="E31" i="9"/>
  <c r="U31" i="9" s="1"/>
  <c r="S30" i="9"/>
  <c r="R30" i="9"/>
  <c r="Q30" i="9"/>
  <c r="P30" i="9"/>
  <c r="E30" i="9"/>
  <c r="S29" i="9"/>
  <c r="R29" i="9"/>
  <c r="Q29" i="9"/>
  <c r="P29" i="9"/>
  <c r="E29" i="9"/>
  <c r="T29" i="9" s="1"/>
  <c r="S28" i="9"/>
  <c r="R28" i="9"/>
  <c r="Q28" i="9"/>
  <c r="P28" i="9"/>
  <c r="E28" i="9"/>
  <c r="U28" i="9" s="1"/>
  <c r="O26" i="9"/>
  <c r="N26" i="9"/>
  <c r="M26" i="9"/>
  <c r="L26" i="9"/>
  <c r="K26" i="9"/>
  <c r="J26" i="9"/>
  <c r="I26" i="9"/>
  <c r="S26" i="9" s="1"/>
  <c r="H26" i="9"/>
  <c r="R26" i="9" s="1"/>
  <c r="G26" i="9"/>
  <c r="F26" i="9"/>
  <c r="C26" i="9"/>
  <c r="B26" i="9"/>
  <c r="S25" i="9"/>
  <c r="R25" i="9"/>
  <c r="Q25" i="9"/>
  <c r="P25" i="9"/>
  <c r="E25" i="9"/>
  <c r="U25" i="9" s="1"/>
  <c r="S24" i="9"/>
  <c r="R24" i="9"/>
  <c r="Q24" i="9"/>
  <c r="P24" i="9"/>
  <c r="E24" i="9"/>
  <c r="U24" i="9" s="1"/>
  <c r="T23" i="9"/>
  <c r="S23" i="9"/>
  <c r="R23" i="9"/>
  <c r="Q23" i="9"/>
  <c r="P23" i="9"/>
  <c r="E23" i="9"/>
  <c r="U23" i="9" s="1"/>
  <c r="U22" i="9"/>
  <c r="T22" i="9"/>
  <c r="S22" i="9"/>
  <c r="R22" i="9"/>
  <c r="Q22" i="9"/>
  <c r="P22" i="9"/>
  <c r="E22" i="9"/>
  <c r="S21" i="9"/>
  <c r="R21" i="9"/>
  <c r="Q21" i="9"/>
  <c r="P21" i="9"/>
  <c r="E21" i="9"/>
  <c r="S20" i="9"/>
  <c r="R20" i="9"/>
  <c r="Q20" i="9"/>
  <c r="P20" i="9"/>
  <c r="E20" i="9"/>
  <c r="U20" i="9" s="1"/>
  <c r="S19" i="9"/>
  <c r="R19" i="9"/>
  <c r="Q19" i="9"/>
  <c r="P19" i="9"/>
  <c r="E19" i="9"/>
  <c r="S17" i="9"/>
  <c r="O17" i="9"/>
  <c r="N17" i="9"/>
  <c r="M17" i="9"/>
  <c r="L17" i="9"/>
  <c r="K17" i="9"/>
  <c r="J17" i="9"/>
  <c r="I17" i="9"/>
  <c r="H17" i="9"/>
  <c r="G17" i="9"/>
  <c r="F17" i="9"/>
  <c r="C17" i="9"/>
  <c r="B17" i="9"/>
  <c r="E17" i="9" s="1"/>
  <c r="S16" i="9"/>
  <c r="R16" i="9"/>
  <c r="Q16" i="9"/>
  <c r="P16" i="9"/>
  <c r="E16" i="9"/>
  <c r="S15" i="9"/>
  <c r="R15" i="9"/>
  <c r="Q15" i="9"/>
  <c r="P15" i="9"/>
  <c r="E15" i="9"/>
  <c r="T15" i="9" s="1"/>
  <c r="S14" i="9"/>
  <c r="R14" i="9"/>
  <c r="Q14" i="9"/>
  <c r="P14" i="9"/>
  <c r="E14" i="9"/>
  <c r="U14" i="9" s="1"/>
  <c r="S13" i="9"/>
  <c r="R13" i="9"/>
  <c r="Q13" i="9"/>
  <c r="P13" i="9"/>
  <c r="E13" i="9"/>
  <c r="S12" i="9"/>
  <c r="R12" i="9"/>
  <c r="Q12" i="9"/>
  <c r="P12" i="9"/>
  <c r="E12" i="9"/>
  <c r="T12" i="9" s="1"/>
  <c r="U11" i="9"/>
  <c r="T11" i="9"/>
  <c r="S11" i="9"/>
  <c r="R11" i="9"/>
  <c r="Q11" i="9"/>
  <c r="P11" i="9"/>
  <c r="E11" i="9"/>
  <c r="S10" i="9"/>
  <c r="R10" i="9"/>
  <c r="Q10" i="9"/>
  <c r="P10" i="9"/>
  <c r="E10" i="9"/>
  <c r="T10" i="9" s="1"/>
  <c r="S9" i="9"/>
  <c r="R9" i="9"/>
  <c r="Q9" i="9"/>
  <c r="P9" i="9"/>
  <c r="E9" i="9"/>
  <c r="S96" i="8"/>
  <c r="R96" i="8"/>
  <c r="Q96" i="8"/>
  <c r="P96" i="8"/>
  <c r="E96" i="8"/>
  <c r="U95" i="8"/>
  <c r="S95" i="8"/>
  <c r="R95" i="8"/>
  <c r="Q95" i="8"/>
  <c r="P95" i="8"/>
  <c r="E95" i="8"/>
  <c r="T95" i="8" s="1"/>
  <c r="S94" i="8"/>
  <c r="R94" i="8"/>
  <c r="Q94" i="8"/>
  <c r="P94" i="8"/>
  <c r="E94" i="8"/>
  <c r="S93" i="8"/>
  <c r="R93" i="8"/>
  <c r="Q93" i="8"/>
  <c r="P93" i="8"/>
  <c r="E93" i="8"/>
  <c r="T93" i="8" s="1"/>
  <c r="S92" i="8"/>
  <c r="R92" i="8"/>
  <c r="Q92" i="8"/>
  <c r="P92" i="8"/>
  <c r="E92" i="8"/>
  <c r="T92" i="8" s="1"/>
  <c r="T91" i="8"/>
  <c r="S91" i="8"/>
  <c r="R91" i="8"/>
  <c r="Q91" i="8"/>
  <c r="P91" i="8"/>
  <c r="E91" i="8"/>
  <c r="U91" i="8" s="1"/>
  <c r="U90" i="8"/>
  <c r="S90" i="8"/>
  <c r="R90" i="8"/>
  <c r="Q90" i="8"/>
  <c r="P90" i="8"/>
  <c r="E90" i="8"/>
  <c r="T90" i="8" s="1"/>
  <c r="S89" i="8"/>
  <c r="R89" i="8"/>
  <c r="Q89" i="8"/>
  <c r="P89" i="8"/>
  <c r="E89" i="8"/>
  <c r="U89" i="8" s="1"/>
  <c r="S88" i="8"/>
  <c r="R88" i="8"/>
  <c r="Q88" i="8"/>
  <c r="P88" i="8"/>
  <c r="E88" i="8"/>
  <c r="O75" i="8"/>
  <c r="N75" i="8"/>
  <c r="M75" i="8"/>
  <c r="L75" i="8"/>
  <c r="K75" i="8"/>
  <c r="J75" i="8"/>
  <c r="I75" i="8"/>
  <c r="H75" i="8"/>
  <c r="G75" i="8"/>
  <c r="F75" i="8"/>
  <c r="C75" i="8"/>
  <c r="B75" i="8"/>
  <c r="O74" i="8"/>
  <c r="N74" i="8"/>
  <c r="M74" i="8"/>
  <c r="L74" i="8"/>
  <c r="K74" i="8"/>
  <c r="J74" i="8"/>
  <c r="I74" i="8"/>
  <c r="S74" i="8" s="1"/>
  <c r="H74" i="8"/>
  <c r="R74" i="8" s="1"/>
  <c r="G74" i="8"/>
  <c r="F74" i="8"/>
  <c r="C74" i="8"/>
  <c r="B74" i="8"/>
  <c r="O73" i="8"/>
  <c r="N73" i="8"/>
  <c r="M73" i="8"/>
  <c r="L73" i="8"/>
  <c r="K73" i="8"/>
  <c r="J73" i="8"/>
  <c r="I73" i="8"/>
  <c r="S73" i="8" s="1"/>
  <c r="H73" i="8"/>
  <c r="G73" i="8"/>
  <c r="F73" i="8"/>
  <c r="E73" i="8"/>
  <c r="C73" i="8"/>
  <c r="B73" i="8"/>
  <c r="U72" i="8"/>
  <c r="T72" i="8"/>
  <c r="S72" i="8"/>
  <c r="R72" i="8"/>
  <c r="Q72" i="8"/>
  <c r="P72" i="8"/>
  <c r="E72" i="8"/>
  <c r="T71" i="8"/>
  <c r="S71" i="8"/>
  <c r="R71" i="8"/>
  <c r="Q71" i="8"/>
  <c r="P71" i="8"/>
  <c r="E71" i="8"/>
  <c r="O69" i="8"/>
  <c r="N69" i="8"/>
  <c r="M69" i="8"/>
  <c r="L69" i="8"/>
  <c r="K69" i="8"/>
  <c r="J69" i="8"/>
  <c r="I69" i="8"/>
  <c r="S69" i="8" s="1"/>
  <c r="H69" i="8"/>
  <c r="R69" i="8" s="1"/>
  <c r="G69" i="8"/>
  <c r="F69" i="8"/>
  <c r="C69" i="8"/>
  <c r="B69" i="8"/>
  <c r="O68" i="8"/>
  <c r="N68" i="8"/>
  <c r="M68" i="8"/>
  <c r="L68" i="8"/>
  <c r="K68" i="8"/>
  <c r="J68" i="8"/>
  <c r="I68" i="8"/>
  <c r="S68" i="8" s="1"/>
  <c r="H68" i="8"/>
  <c r="R68" i="8" s="1"/>
  <c r="G68" i="8"/>
  <c r="F68" i="8"/>
  <c r="C68" i="8"/>
  <c r="B68" i="8"/>
  <c r="E68" i="8" s="1"/>
  <c r="U67" i="8"/>
  <c r="T67" i="8"/>
  <c r="S67" i="8"/>
  <c r="R67" i="8"/>
  <c r="Q67" i="8"/>
  <c r="P67" i="8"/>
  <c r="E67" i="8"/>
  <c r="S66" i="8"/>
  <c r="R66" i="8"/>
  <c r="Q66" i="8"/>
  <c r="P66" i="8"/>
  <c r="E66" i="8"/>
  <c r="U66" i="8" s="1"/>
  <c r="S65" i="8"/>
  <c r="R65" i="8"/>
  <c r="Q65" i="8"/>
  <c r="P65" i="8"/>
  <c r="E65" i="8"/>
  <c r="S64" i="8"/>
  <c r="R64" i="8"/>
  <c r="Q64" i="8"/>
  <c r="P64" i="8"/>
  <c r="E64" i="8"/>
  <c r="T64" i="8" s="1"/>
  <c r="S63" i="8"/>
  <c r="R63" i="8"/>
  <c r="Q63" i="8"/>
  <c r="P63" i="8"/>
  <c r="E63" i="8"/>
  <c r="T63" i="8" s="1"/>
  <c r="O61" i="8"/>
  <c r="N61" i="8"/>
  <c r="M61" i="8"/>
  <c r="L61" i="8"/>
  <c r="K61" i="8"/>
  <c r="J61" i="8"/>
  <c r="I61" i="8"/>
  <c r="S61" i="8" s="1"/>
  <c r="H61" i="8"/>
  <c r="R61" i="8" s="1"/>
  <c r="C61" i="8"/>
  <c r="B61" i="8"/>
  <c r="S60" i="8"/>
  <c r="R60" i="8"/>
  <c r="Q60" i="8"/>
  <c r="P60" i="8"/>
  <c r="E60" i="8"/>
  <c r="T60" i="8" s="1"/>
  <c r="S59" i="8"/>
  <c r="R59" i="8"/>
  <c r="Q59" i="8"/>
  <c r="P59" i="8"/>
  <c r="E59" i="8"/>
  <c r="T59" i="8" s="1"/>
  <c r="S58" i="8"/>
  <c r="R58" i="8"/>
  <c r="Q58" i="8"/>
  <c r="P58" i="8"/>
  <c r="E58" i="8"/>
  <c r="U58" i="8" s="1"/>
  <c r="S57" i="8"/>
  <c r="R57" i="8"/>
  <c r="Q57" i="8"/>
  <c r="P57" i="8"/>
  <c r="E57" i="8"/>
  <c r="U57" i="8" s="1"/>
  <c r="O55" i="8"/>
  <c r="N55" i="8"/>
  <c r="M55" i="8"/>
  <c r="L55" i="8"/>
  <c r="K55" i="8"/>
  <c r="J55" i="8"/>
  <c r="I55" i="8"/>
  <c r="S55" i="8" s="1"/>
  <c r="H55" i="8"/>
  <c r="G55" i="8"/>
  <c r="F55" i="8"/>
  <c r="C55" i="8"/>
  <c r="B55" i="8"/>
  <c r="S54" i="8"/>
  <c r="R54" i="8"/>
  <c r="Q54" i="8"/>
  <c r="P54" i="8"/>
  <c r="E54" i="8"/>
  <c r="U54" i="8" s="1"/>
  <c r="S53" i="8"/>
  <c r="R53" i="8"/>
  <c r="Q53" i="8"/>
  <c r="P53" i="8"/>
  <c r="E53" i="8"/>
  <c r="S52" i="8"/>
  <c r="R52" i="8"/>
  <c r="Q52" i="8"/>
  <c r="P52" i="8"/>
  <c r="E52" i="8"/>
  <c r="S51" i="8"/>
  <c r="R51" i="8"/>
  <c r="Q51" i="8"/>
  <c r="P51" i="8"/>
  <c r="E51" i="8"/>
  <c r="T51" i="8" s="1"/>
  <c r="S50" i="8"/>
  <c r="R50" i="8"/>
  <c r="Q50" i="8"/>
  <c r="P50" i="8"/>
  <c r="E50" i="8"/>
  <c r="T50" i="8" s="1"/>
  <c r="S49" i="8"/>
  <c r="R49" i="8"/>
  <c r="Q49" i="8"/>
  <c r="P49" i="8"/>
  <c r="E49" i="8"/>
  <c r="U49" i="8" s="1"/>
  <c r="U48" i="8"/>
  <c r="S48" i="8"/>
  <c r="R48" i="8"/>
  <c r="Q48" i="8"/>
  <c r="P48" i="8"/>
  <c r="E48" i="8"/>
  <c r="T48" i="8" s="1"/>
  <c r="U47" i="8"/>
  <c r="T47" i="8"/>
  <c r="S47" i="8"/>
  <c r="R47" i="8"/>
  <c r="Q47" i="8"/>
  <c r="P47" i="8"/>
  <c r="E47" i="8"/>
  <c r="S46" i="8"/>
  <c r="R46" i="8"/>
  <c r="Q46" i="8"/>
  <c r="P46" i="8"/>
  <c r="E46" i="8"/>
  <c r="U46" i="8" s="1"/>
  <c r="S45" i="8"/>
  <c r="R45" i="8"/>
  <c r="Q45" i="8"/>
  <c r="P45" i="8"/>
  <c r="E45" i="8"/>
  <c r="S44" i="8"/>
  <c r="R44" i="8"/>
  <c r="Q44" i="8"/>
  <c r="P44" i="8"/>
  <c r="E44" i="8"/>
  <c r="T44" i="8" s="1"/>
  <c r="O42" i="8"/>
  <c r="N42" i="8"/>
  <c r="M42" i="8"/>
  <c r="L42" i="8"/>
  <c r="K42" i="8"/>
  <c r="J42" i="8"/>
  <c r="I42" i="8"/>
  <c r="H42" i="8"/>
  <c r="G42" i="8"/>
  <c r="F42" i="8"/>
  <c r="C42" i="8"/>
  <c r="B42" i="8"/>
  <c r="S41" i="8"/>
  <c r="R41" i="8"/>
  <c r="Q41" i="8"/>
  <c r="P41" i="8"/>
  <c r="E41" i="8"/>
  <c r="S40" i="8"/>
  <c r="R40" i="8"/>
  <c r="Q40" i="8"/>
  <c r="P40" i="8"/>
  <c r="E40" i="8"/>
  <c r="T40" i="8" s="1"/>
  <c r="U39" i="8"/>
  <c r="S39" i="8"/>
  <c r="R39" i="8"/>
  <c r="Q39" i="8"/>
  <c r="P39" i="8"/>
  <c r="E39" i="8"/>
  <c r="T39" i="8" s="1"/>
  <c r="S38" i="8"/>
  <c r="R38" i="8"/>
  <c r="Q38" i="8"/>
  <c r="P38" i="8"/>
  <c r="E38" i="8"/>
  <c r="S37" i="8"/>
  <c r="R37" i="8"/>
  <c r="Q37" i="8"/>
  <c r="U37" i="8" s="1"/>
  <c r="P37" i="8"/>
  <c r="E37" i="8"/>
  <c r="T37" i="8" s="1"/>
  <c r="O35" i="8"/>
  <c r="N35" i="8"/>
  <c r="M35" i="8"/>
  <c r="L35" i="8"/>
  <c r="K35" i="8"/>
  <c r="J35" i="8"/>
  <c r="I35" i="8"/>
  <c r="Q35" i="8" s="1"/>
  <c r="H35" i="8"/>
  <c r="P35" i="8" s="1"/>
  <c r="G35" i="8"/>
  <c r="F35" i="8"/>
  <c r="C35" i="8"/>
  <c r="B35" i="8"/>
  <c r="U34" i="8"/>
  <c r="S34" i="8"/>
  <c r="R34" i="8"/>
  <c r="Q34" i="8"/>
  <c r="P34" i="8"/>
  <c r="E34" i="8"/>
  <c r="T34" i="8" s="1"/>
  <c r="O32" i="8"/>
  <c r="N32" i="8"/>
  <c r="M32" i="8"/>
  <c r="L32" i="8"/>
  <c r="K32" i="8"/>
  <c r="J32" i="8"/>
  <c r="I32" i="8"/>
  <c r="H32" i="8"/>
  <c r="G32" i="8"/>
  <c r="F32" i="8"/>
  <c r="C32" i="8"/>
  <c r="B32" i="8"/>
  <c r="E32" i="8" s="1"/>
  <c r="T31" i="8"/>
  <c r="S31" i="8"/>
  <c r="R31" i="8"/>
  <c r="Q31" i="8"/>
  <c r="P31" i="8"/>
  <c r="E31" i="8"/>
  <c r="U31" i="8" s="1"/>
  <c r="S30" i="8"/>
  <c r="R30" i="8"/>
  <c r="Q30" i="8"/>
  <c r="P30" i="8"/>
  <c r="E30" i="8"/>
  <c r="T29" i="8"/>
  <c r="S29" i="8"/>
  <c r="R29" i="8"/>
  <c r="Q29" i="8"/>
  <c r="P29" i="8"/>
  <c r="E29" i="8"/>
  <c r="U29" i="8" s="1"/>
  <c r="S28" i="8"/>
  <c r="R28" i="8"/>
  <c r="Q28" i="8"/>
  <c r="P28" i="8"/>
  <c r="E28" i="8"/>
  <c r="O26" i="8"/>
  <c r="N26" i="8"/>
  <c r="M26" i="8"/>
  <c r="L26" i="8"/>
  <c r="K26" i="8"/>
  <c r="J26" i="8"/>
  <c r="I26" i="8"/>
  <c r="H26" i="8"/>
  <c r="G26" i="8"/>
  <c r="F26" i="8"/>
  <c r="C26" i="8"/>
  <c r="B26" i="8"/>
  <c r="E26" i="8" s="1"/>
  <c r="S25" i="8"/>
  <c r="R25" i="8"/>
  <c r="Q25" i="8"/>
  <c r="P25" i="8"/>
  <c r="E25" i="8"/>
  <c r="S24" i="8"/>
  <c r="R24" i="8"/>
  <c r="Q24" i="8"/>
  <c r="P24" i="8"/>
  <c r="E24" i="8"/>
  <c r="T24" i="8" s="1"/>
  <c r="S23" i="8"/>
  <c r="R23" i="8"/>
  <c r="Q23" i="8"/>
  <c r="P23" i="8"/>
  <c r="E23" i="8"/>
  <c r="T23" i="8" s="1"/>
  <c r="S22" i="8"/>
  <c r="R22" i="8"/>
  <c r="Q22" i="8"/>
  <c r="P22" i="8"/>
  <c r="E22" i="8"/>
  <c r="U22" i="8" s="1"/>
  <c r="U21" i="8"/>
  <c r="S21" i="8"/>
  <c r="R21" i="8"/>
  <c r="Q21" i="8"/>
  <c r="P21" i="8"/>
  <c r="E21" i="8"/>
  <c r="T21" i="8" s="1"/>
  <c r="S20" i="8"/>
  <c r="R20" i="8"/>
  <c r="Q20" i="8"/>
  <c r="P20" i="8"/>
  <c r="E20" i="8"/>
  <c r="U20" i="8" s="1"/>
  <c r="S19" i="8"/>
  <c r="R19" i="8"/>
  <c r="Q19" i="8"/>
  <c r="P19" i="8"/>
  <c r="E19" i="8"/>
  <c r="O17" i="8"/>
  <c r="N17" i="8"/>
  <c r="M17" i="8"/>
  <c r="L17" i="8"/>
  <c r="K17" i="8"/>
  <c r="J17" i="8"/>
  <c r="I17" i="8"/>
  <c r="H17" i="8"/>
  <c r="G17" i="8"/>
  <c r="F17" i="8"/>
  <c r="C17" i="8"/>
  <c r="B17" i="8"/>
  <c r="E17" i="8" s="1"/>
  <c r="U16" i="8"/>
  <c r="T16" i="8"/>
  <c r="S16" i="8"/>
  <c r="R16" i="8"/>
  <c r="Q16" i="8"/>
  <c r="P16" i="8"/>
  <c r="E16" i="8"/>
  <c r="S15" i="8"/>
  <c r="R15" i="8"/>
  <c r="Q15" i="8"/>
  <c r="P15" i="8"/>
  <c r="E15" i="8"/>
  <c r="S14" i="8"/>
  <c r="R14" i="8"/>
  <c r="Q14" i="8"/>
  <c r="P14" i="8"/>
  <c r="E14" i="8"/>
  <c r="S13" i="8"/>
  <c r="R13" i="8"/>
  <c r="Q13" i="8"/>
  <c r="P13" i="8"/>
  <c r="E13" i="8"/>
  <c r="T12" i="8"/>
  <c r="S12" i="8"/>
  <c r="R12" i="8"/>
  <c r="Q12" i="8"/>
  <c r="P12" i="8"/>
  <c r="E12" i="8"/>
  <c r="U12" i="8" s="1"/>
  <c r="S11" i="8"/>
  <c r="R11" i="8"/>
  <c r="Q11" i="8"/>
  <c r="P11" i="8"/>
  <c r="E11" i="8"/>
  <c r="U10" i="8"/>
  <c r="T10" i="8"/>
  <c r="S10" i="8"/>
  <c r="R10" i="8"/>
  <c r="Q10" i="8"/>
  <c r="P10" i="8"/>
  <c r="E10" i="8"/>
  <c r="U9" i="8"/>
  <c r="T9" i="8"/>
  <c r="S9" i="8"/>
  <c r="R9" i="8"/>
  <c r="Q9" i="8"/>
  <c r="P9" i="8"/>
  <c r="E9" i="8"/>
  <c r="T96" i="7"/>
  <c r="S96" i="7"/>
  <c r="R96" i="7"/>
  <c r="Q96" i="7"/>
  <c r="P96" i="7"/>
  <c r="E96" i="7"/>
  <c r="U96" i="7" s="1"/>
  <c r="T95" i="7"/>
  <c r="S95" i="7"/>
  <c r="R95" i="7"/>
  <c r="Q95" i="7"/>
  <c r="P95" i="7"/>
  <c r="E95" i="7"/>
  <c r="U95" i="7" s="1"/>
  <c r="S94" i="7"/>
  <c r="R94" i="7"/>
  <c r="Q94" i="7"/>
  <c r="P94" i="7"/>
  <c r="E94" i="7"/>
  <c r="S93" i="7"/>
  <c r="R93" i="7"/>
  <c r="Q93" i="7"/>
  <c r="P93" i="7"/>
  <c r="E93" i="7"/>
  <c r="T93" i="7" s="1"/>
  <c r="S92" i="7"/>
  <c r="R92" i="7"/>
  <c r="Q92" i="7"/>
  <c r="P92" i="7"/>
  <c r="E92" i="7"/>
  <c r="U92" i="7" s="1"/>
  <c r="S91" i="7"/>
  <c r="R91" i="7"/>
  <c r="Q91" i="7"/>
  <c r="P91" i="7"/>
  <c r="E91" i="7"/>
  <c r="T91" i="7" s="1"/>
  <c r="U90" i="7"/>
  <c r="S90" i="7"/>
  <c r="R90" i="7"/>
  <c r="Q90" i="7"/>
  <c r="P90" i="7"/>
  <c r="E90" i="7"/>
  <c r="T90" i="7" s="1"/>
  <c r="T89" i="7"/>
  <c r="S89" i="7"/>
  <c r="R89" i="7"/>
  <c r="Q89" i="7"/>
  <c r="P89" i="7"/>
  <c r="E89" i="7"/>
  <c r="U89" i="7" s="1"/>
  <c r="S88" i="7"/>
  <c r="R88" i="7"/>
  <c r="Q88" i="7"/>
  <c r="P88" i="7"/>
  <c r="E88" i="7"/>
  <c r="O75" i="7"/>
  <c r="N75" i="7"/>
  <c r="M75" i="7"/>
  <c r="L75" i="7"/>
  <c r="K75" i="7"/>
  <c r="J75" i="7"/>
  <c r="I75" i="7"/>
  <c r="H75" i="7"/>
  <c r="G75" i="7"/>
  <c r="F75" i="7"/>
  <c r="C75" i="7"/>
  <c r="E75" i="7" s="1"/>
  <c r="B75" i="7"/>
  <c r="O74" i="7"/>
  <c r="N74" i="7"/>
  <c r="M74" i="7"/>
  <c r="L74" i="7"/>
  <c r="K74" i="7"/>
  <c r="J74" i="7"/>
  <c r="I74" i="7"/>
  <c r="S74" i="7" s="1"/>
  <c r="H74" i="7"/>
  <c r="R74" i="7" s="1"/>
  <c r="G74" i="7"/>
  <c r="F74" i="7"/>
  <c r="C74" i="7"/>
  <c r="B74" i="7"/>
  <c r="O73" i="7"/>
  <c r="N73" i="7"/>
  <c r="M73" i="7"/>
  <c r="L73" i="7"/>
  <c r="K73" i="7"/>
  <c r="J73" i="7"/>
  <c r="I73" i="7"/>
  <c r="S73" i="7" s="1"/>
  <c r="H73" i="7"/>
  <c r="R73" i="7" s="1"/>
  <c r="G73" i="7"/>
  <c r="F73" i="7"/>
  <c r="C73" i="7"/>
  <c r="B73" i="7"/>
  <c r="E73" i="7" s="1"/>
  <c r="S72" i="7"/>
  <c r="R72" i="7"/>
  <c r="Q72" i="7"/>
  <c r="P72" i="7"/>
  <c r="E72" i="7"/>
  <c r="S71" i="7"/>
  <c r="R71" i="7"/>
  <c r="Q71" i="7"/>
  <c r="P71" i="7"/>
  <c r="E71" i="7"/>
  <c r="U71" i="7" s="1"/>
  <c r="O69" i="7"/>
  <c r="N69" i="7"/>
  <c r="M69" i="7"/>
  <c r="L69" i="7"/>
  <c r="K69" i="7"/>
  <c r="J69" i="7"/>
  <c r="I69" i="7"/>
  <c r="H69" i="7"/>
  <c r="G69" i="7"/>
  <c r="F69" i="7"/>
  <c r="C69" i="7"/>
  <c r="B69" i="7"/>
  <c r="O68" i="7"/>
  <c r="N68" i="7"/>
  <c r="M68" i="7"/>
  <c r="L68" i="7"/>
  <c r="K68" i="7"/>
  <c r="J68" i="7"/>
  <c r="I68" i="7"/>
  <c r="S68" i="7" s="1"/>
  <c r="H68" i="7"/>
  <c r="R68" i="7" s="1"/>
  <c r="G68" i="7"/>
  <c r="F68" i="7"/>
  <c r="C68" i="7"/>
  <c r="B68" i="7"/>
  <c r="T67" i="7"/>
  <c r="S67" i="7"/>
  <c r="R67" i="7"/>
  <c r="Q67" i="7"/>
  <c r="P67" i="7"/>
  <c r="E67" i="7"/>
  <c r="U67" i="7" s="1"/>
  <c r="S66" i="7"/>
  <c r="R66" i="7"/>
  <c r="Q66" i="7"/>
  <c r="P66" i="7"/>
  <c r="E66" i="7"/>
  <c r="S65" i="7"/>
  <c r="R65" i="7"/>
  <c r="Q65" i="7"/>
  <c r="P65" i="7"/>
  <c r="E65" i="7"/>
  <c r="T65" i="7" s="1"/>
  <c r="S64" i="7"/>
  <c r="R64" i="7"/>
  <c r="Q64" i="7"/>
  <c r="P64" i="7"/>
  <c r="E64" i="7"/>
  <c r="U64" i="7" s="1"/>
  <c r="U63" i="7"/>
  <c r="S63" i="7"/>
  <c r="R63" i="7"/>
  <c r="Q63" i="7"/>
  <c r="P63" i="7"/>
  <c r="E63" i="7"/>
  <c r="O61" i="7"/>
  <c r="N61" i="7"/>
  <c r="M61" i="7"/>
  <c r="L61" i="7"/>
  <c r="K61" i="7"/>
  <c r="J61" i="7"/>
  <c r="I61" i="7"/>
  <c r="S61" i="7" s="1"/>
  <c r="H61" i="7"/>
  <c r="R61" i="7" s="1"/>
  <c r="C61" i="7"/>
  <c r="B61" i="7"/>
  <c r="S60" i="7"/>
  <c r="R60" i="7"/>
  <c r="Q60" i="7"/>
  <c r="P60" i="7"/>
  <c r="E60" i="7"/>
  <c r="U60" i="7" s="1"/>
  <c r="S59" i="7"/>
  <c r="R59" i="7"/>
  <c r="Q59" i="7"/>
  <c r="P59" i="7"/>
  <c r="E59" i="7"/>
  <c r="T59" i="7" s="1"/>
  <c r="S58" i="7"/>
  <c r="R58" i="7"/>
  <c r="Q58" i="7"/>
  <c r="P58" i="7"/>
  <c r="E58" i="7"/>
  <c r="U58" i="7" s="1"/>
  <c r="U57" i="7"/>
  <c r="S57" i="7"/>
  <c r="R57" i="7"/>
  <c r="Q57" i="7"/>
  <c r="P57" i="7"/>
  <c r="E57" i="7"/>
  <c r="T57" i="7" s="1"/>
  <c r="O55" i="7"/>
  <c r="N55" i="7"/>
  <c r="M55" i="7"/>
  <c r="L55" i="7"/>
  <c r="K55" i="7"/>
  <c r="J55" i="7"/>
  <c r="I55" i="7"/>
  <c r="H55" i="7"/>
  <c r="G55" i="7"/>
  <c r="F55" i="7"/>
  <c r="C55" i="7"/>
  <c r="B55" i="7"/>
  <c r="S54" i="7"/>
  <c r="R54" i="7"/>
  <c r="Q54" i="7"/>
  <c r="P54" i="7"/>
  <c r="E54" i="7"/>
  <c r="S53" i="7"/>
  <c r="R53" i="7"/>
  <c r="Q53" i="7"/>
  <c r="P53" i="7"/>
  <c r="E53" i="7"/>
  <c r="U53" i="7" s="1"/>
  <c r="S52" i="7"/>
  <c r="R52" i="7"/>
  <c r="Q52" i="7"/>
  <c r="P52" i="7"/>
  <c r="E52" i="7"/>
  <c r="U52" i="7" s="1"/>
  <c r="U51" i="7"/>
  <c r="S51" i="7"/>
  <c r="R51" i="7"/>
  <c r="Q51" i="7"/>
  <c r="P51" i="7"/>
  <c r="E51" i="7"/>
  <c r="T51" i="7" s="1"/>
  <c r="S50" i="7"/>
  <c r="R50" i="7"/>
  <c r="Q50" i="7"/>
  <c r="P50" i="7"/>
  <c r="E50" i="7"/>
  <c r="T50" i="7" s="1"/>
  <c r="S49" i="7"/>
  <c r="R49" i="7"/>
  <c r="Q49" i="7"/>
  <c r="P49" i="7"/>
  <c r="E49" i="7"/>
  <c r="U49" i="7" s="1"/>
  <c r="U48" i="7"/>
  <c r="S48" i="7"/>
  <c r="R48" i="7"/>
  <c r="Q48" i="7"/>
  <c r="P48" i="7"/>
  <c r="E48" i="7"/>
  <c r="T48" i="7" s="1"/>
  <c r="U47" i="7"/>
  <c r="S47" i="7"/>
  <c r="R47" i="7"/>
  <c r="Q47" i="7"/>
  <c r="P47" i="7"/>
  <c r="E47" i="7"/>
  <c r="T47" i="7" s="1"/>
  <c r="U46" i="7"/>
  <c r="S46" i="7"/>
  <c r="R46" i="7"/>
  <c r="Q46" i="7"/>
  <c r="P46" i="7"/>
  <c r="E46" i="7"/>
  <c r="T46" i="7" s="1"/>
  <c r="S45" i="7"/>
  <c r="R45" i="7"/>
  <c r="Q45" i="7"/>
  <c r="P45" i="7"/>
  <c r="E45" i="7"/>
  <c r="U45" i="7" s="1"/>
  <c r="S44" i="7"/>
  <c r="R44" i="7"/>
  <c r="Q44" i="7"/>
  <c r="P44" i="7"/>
  <c r="E44" i="7"/>
  <c r="U44" i="7" s="1"/>
  <c r="O42" i="7"/>
  <c r="N42" i="7"/>
  <c r="M42" i="7"/>
  <c r="L42" i="7"/>
  <c r="K42" i="7"/>
  <c r="J42" i="7"/>
  <c r="I42" i="7"/>
  <c r="Q42" i="7" s="1"/>
  <c r="H42" i="7"/>
  <c r="R42" i="7" s="1"/>
  <c r="G42" i="7"/>
  <c r="F42" i="7"/>
  <c r="C42" i="7"/>
  <c r="B42" i="7"/>
  <c r="E42" i="7" s="1"/>
  <c r="S41" i="7"/>
  <c r="R41" i="7"/>
  <c r="Q41" i="7"/>
  <c r="P41" i="7"/>
  <c r="E41" i="7"/>
  <c r="U41" i="7" s="1"/>
  <c r="U40" i="7"/>
  <c r="S40" i="7"/>
  <c r="R40" i="7"/>
  <c r="Q40" i="7"/>
  <c r="P40" i="7"/>
  <c r="E40" i="7"/>
  <c r="T40" i="7" s="1"/>
  <c r="S39" i="7"/>
  <c r="R39" i="7"/>
  <c r="Q39" i="7"/>
  <c r="P39" i="7"/>
  <c r="E39" i="7"/>
  <c r="S38" i="7"/>
  <c r="R38" i="7"/>
  <c r="Q38" i="7"/>
  <c r="P38" i="7"/>
  <c r="E38" i="7"/>
  <c r="U38" i="7" s="1"/>
  <c r="S37" i="7"/>
  <c r="R37" i="7"/>
  <c r="Q37" i="7"/>
  <c r="U37" i="7" s="1"/>
  <c r="P37" i="7"/>
  <c r="E37" i="7"/>
  <c r="T37" i="7" s="1"/>
  <c r="O35" i="7"/>
  <c r="N35" i="7"/>
  <c r="M35" i="7"/>
  <c r="L35" i="7"/>
  <c r="K35" i="7"/>
  <c r="S35" i="7" s="1"/>
  <c r="J35" i="7"/>
  <c r="I35" i="7"/>
  <c r="H35" i="7"/>
  <c r="R35" i="7" s="1"/>
  <c r="G35" i="7"/>
  <c r="F35" i="7"/>
  <c r="C35" i="7"/>
  <c r="B35" i="7"/>
  <c r="E35" i="7" s="1"/>
  <c r="S34" i="7"/>
  <c r="R34" i="7"/>
  <c r="Q34" i="7"/>
  <c r="U34" i="7" s="1"/>
  <c r="P34" i="7"/>
  <c r="E34" i="7"/>
  <c r="O32" i="7"/>
  <c r="N32" i="7"/>
  <c r="M32" i="7"/>
  <c r="L32" i="7"/>
  <c r="K32" i="7"/>
  <c r="J32" i="7"/>
  <c r="I32" i="7"/>
  <c r="H32" i="7"/>
  <c r="R32" i="7" s="1"/>
  <c r="G32" i="7"/>
  <c r="F32" i="7"/>
  <c r="C32" i="7"/>
  <c r="B32" i="7"/>
  <c r="E32" i="7" s="1"/>
  <c r="U31" i="7"/>
  <c r="S31" i="7"/>
  <c r="R31" i="7"/>
  <c r="Q31" i="7"/>
  <c r="P31" i="7"/>
  <c r="E31" i="7"/>
  <c r="T31" i="7" s="1"/>
  <c r="S30" i="7"/>
  <c r="R30" i="7"/>
  <c r="Q30" i="7"/>
  <c r="P30" i="7"/>
  <c r="E30" i="7"/>
  <c r="U30" i="7" s="1"/>
  <c r="S29" i="7"/>
  <c r="R29" i="7"/>
  <c r="Q29" i="7"/>
  <c r="P29" i="7"/>
  <c r="E29" i="7"/>
  <c r="T29" i="7" s="1"/>
  <c r="S28" i="7"/>
  <c r="R28" i="7"/>
  <c r="Q28" i="7"/>
  <c r="P28" i="7"/>
  <c r="E28" i="7"/>
  <c r="U28" i="7" s="1"/>
  <c r="O26" i="7"/>
  <c r="N26" i="7"/>
  <c r="M26" i="7"/>
  <c r="L26" i="7"/>
  <c r="K26" i="7"/>
  <c r="J26" i="7"/>
  <c r="I26" i="7"/>
  <c r="H26" i="7"/>
  <c r="G26" i="7"/>
  <c r="F26" i="7"/>
  <c r="C26" i="7"/>
  <c r="B26" i="7"/>
  <c r="E26" i="7" s="1"/>
  <c r="S25" i="7"/>
  <c r="R25" i="7"/>
  <c r="Q25" i="7"/>
  <c r="P25" i="7"/>
  <c r="E25" i="7"/>
  <c r="U25" i="7" s="1"/>
  <c r="S24" i="7"/>
  <c r="R24" i="7"/>
  <c r="Q24" i="7"/>
  <c r="P24" i="7"/>
  <c r="E24" i="7"/>
  <c r="U23" i="7"/>
  <c r="S23" i="7"/>
  <c r="R23" i="7"/>
  <c r="Q23" i="7"/>
  <c r="P23" i="7"/>
  <c r="E23" i="7"/>
  <c r="T23" i="7" s="1"/>
  <c r="S22" i="7"/>
  <c r="R22" i="7"/>
  <c r="Q22" i="7"/>
  <c r="P22" i="7"/>
  <c r="E22" i="7"/>
  <c r="U22" i="7" s="1"/>
  <c r="T21" i="7"/>
  <c r="S21" i="7"/>
  <c r="R21" i="7"/>
  <c r="Q21" i="7"/>
  <c r="P21" i="7"/>
  <c r="E21" i="7"/>
  <c r="U21" i="7" s="1"/>
  <c r="T20" i="7"/>
  <c r="S20" i="7"/>
  <c r="R20" i="7"/>
  <c r="Q20" i="7"/>
  <c r="P20" i="7"/>
  <c r="E20" i="7"/>
  <c r="U20" i="7" s="1"/>
  <c r="S19" i="7"/>
  <c r="R19" i="7"/>
  <c r="Q19" i="7"/>
  <c r="P19" i="7"/>
  <c r="E19" i="7"/>
  <c r="O17" i="7"/>
  <c r="N17" i="7"/>
  <c r="M17" i="7"/>
  <c r="L17" i="7"/>
  <c r="K17" i="7"/>
  <c r="J17" i="7"/>
  <c r="I17" i="7"/>
  <c r="H17" i="7"/>
  <c r="G17" i="7"/>
  <c r="F17" i="7"/>
  <c r="C17" i="7"/>
  <c r="B17" i="7"/>
  <c r="T16" i="7"/>
  <c r="S16" i="7"/>
  <c r="R16" i="7"/>
  <c r="Q16" i="7"/>
  <c r="P16" i="7"/>
  <c r="E16" i="7"/>
  <c r="U16" i="7" s="1"/>
  <c r="S15" i="7"/>
  <c r="R15" i="7"/>
  <c r="Q15" i="7"/>
  <c r="P15" i="7"/>
  <c r="E15" i="7"/>
  <c r="T15" i="7" s="1"/>
  <c r="S14" i="7"/>
  <c r="R14" i="7"/>
  <c r="Q14" i="7"/>
  <c r="P14" i="7"/>
  <c r="E14" i="7"/>
  <c r="U14" i="7" s="1"/>
  <c r="U13" i="7"/>
  <c r="S13" i="7"/>
  <c r="R13" i="7"/>
  <c r="Q13" i="7"/>
  <c r="P13" i="7"/>
  <c r="E13" i="7"/>
  <c r="T13" i="7" s="1"/>
  <c r="S12" i="7"/>
  <c r="R12" i="7"/>
  <c r="Q12" i="7"/>
  <c r="P12" i="7"/>
  <c r="E12" i="7"/>
  <c r="U12" i="7" s="1"/>
  <c r="S11" i="7"/>
  <c r="R11" i="7"/>
  <c r="Q11" i="7"/>
  <c r="P11" i="7"/>
  <c r="E11" i="7"/>
  <c r="U11" i="7" s="1"/>
  <c r="S10" i="7"/>
  <c r="R10" i="7"/>
  <c r="Q10" i="7"/>
  <c r="P10" i="7"/>
  <c r="E10" i="7"/>
  <c r="U9" i="7"/>
  <c r="S9" i="7"/>
  <c r="R9" i="7"/>
  <c r="Q9" i="7"/>
  <c r="P9" i="7"/>
  <c r="E9" i="7"/>
  <c r="T9" i="7" s="1"/>
  <c r="S96" i="6"/>
  <c r="R96" i="6"/>
  <c r="Q96" i="6"/>
  <c r="P96" i="6"/>
  <c r="E96" i="6"/>
  <c r="S95" i="6"/>
  <c r="R95" i="6"/>
  <c r="Q95" i="6"/>
  <c r="P95" i="6"/>
  <c r="E95" i="6"/>
  <c r="T95" i="6" s="1"/>
  <c r="S94" i="6"/>
  <c r="R94" i="6"/>
  <c r="Q94" i="6"/>
  <c r="P94" i="6"/>
  <c r="E94" i="6"/>
  <c r="U93" i="6"/>
  <c r="S93" i="6"/>
  <c r="R93" i="6"/>
  <c r="Q93" i="6"/>
  <c r="P93" i="6"/>
  <c r="E93" i="6"/>
  <c r="T93" i="6" s="1"/>
  <c r="S92" i="6"/>
  <c r="R92" i="6"/>
  <c r="Q92" i="6"/>
  <c r="P92" i="6"/>
  <c r="E92" i="6"/>
  <c r="U92" i="6" s="1"/>
  <c r="U91" i="6"/>
  <c r="T91" i="6"/>
  <c r="S91" i="6"/>
  <c r="R91" i="6"/>
  <c r="Q91" i="6"/>
  <c r="P91" i="6"/>
  <c r="E91" i="6"/>
  <c r="S90" i="6"/>
  <c r="R90" i="6"/>
  <c r="Q90" i="6"/>
  <c r="P90" i="6"/>
  <c r="E90" i="6"/>
  <c r="U89" i="6"/>
  <c r="S89" i="6"/>
  <c r="R89" i="6"/>
  <c r="Q89" i="6"/>
  <c r="P89" i="6"/>
  <c r="E89" i="6"/>
  <c r="T89" i="6" s="1"/>
  <c r="U88" i="6"/>
  <c r="T88" i="6"/>
  <c r="S88" i="6"/>
  <c r="R88" i="6"/>
  <c r="Q88" i="6"/>
  <c r="P88" i="6"/>
  <c r="E88" i="6"/>
  <c r="O75" i="6"/>
  <c r="N75" i="6"/>
  <c r="M75" i="6"/>
  <c r="L75" i="6"/>
  <c r="K75" i="6"/>
  <c r="J75" i="6"/>
  <c r="I75" i="6"/>
  <c r="H75" i="6"/>
  <c r="G75" i="6"/>
  <c r="F75" i="6"/>
  <c r="C75" i="6"/>
  <c r="B75" i="6"/>
  <c r="O74" i="6"/>
  <c r="N74" i="6"/>
  <c r="M74" i="6"/>
  <c r="L74" i="6"/>
  <c r="K74" i="6"/>
  <c r="J74" i="6"/>
  <c r="I74" i="6"/>
  <c r="Q74" i="6" s="1"/>
  <c r="H74" i="6"/>
  <c r="R74" i="6" s="1"/>
  <c r="G74" i="6"/>
  <c r="F74" i="6"/>
  <c r="C74" i="6"/>
  <c r="B74" i="6"/>
  <c r="E74" i="6" s="1"/>
  <c r="O73" i="6"/>
  <c r="N73" i="6"/>
  <c r="M73" i="6"/>
  <c r="L73" i="6"/>
  <c r="K73" i="6"/>
  <c r="J73" i="6"/>
  <c r="I73" i="6"/>
  <c r="S73" i="6" s="1"/>
  <c r="H73" i="6"/>
  <c r="G73" i="6"/>
  <c r="F73" i="6"/>
  <c r="C73" i="6"/>
  <c r="B73" i="6"/>
  <c r="S72" i="6"/>
  <c r="R72" i="6"/>
  <c r="Q72" i="6"/>
  <c r="P72" i="6"/>
  <c r="E72" i="6"/>
  <c r="U72" i="6" s="1"/>
  <c r="T71" i="6"/>
  <c r="S71" i="6"/>
  <c r="R71" i="6"/>
  <c r="Q71" i="6"/>
  <c r="U71" i="6" s="1"/>
  <c r="P71" i="6"/>
  <c r="E71" i="6"/>
  <c r="O69" i="6"/>
  <c r="N69" i="6"/>
  <c r="M69" i="6"/>
  <c r="L69" i="6"/>
  <c r="K69" i="6"/>
  <c r="J69" i="6"/>
  <c r="I69" i="6"/>
  <c r="H69" i="6"/>
  <c r="G69" i="6"/>
  <c r="F69" i="6"/>
  <c r="C69" i="6"/>
  <c r="B69" i="6"/>
  <c r="O68" i="6"/>
  <c r="N68" i="6"/>
  <c r="M68" i="6"/>
  <c r="L68" i="6"/>
  <c r="K68" i="6"/>
  <c r="J68" i="6"/>
  <c r="I68" i="6"/>
  <c r="S68" i="6" s="1"/>
  <c r="H68" i="6"/>
  <c r="R68" i="6" s="1"/>
  <c r="G68" i="6"/>
  <c r="F68" i="6"/>
  <c r="C68" i="6"/>
  <c r="B68" i="6"/>
  <c r="E68" i="6" s="1"/>
  <c r="S67" i="6"/>
  <c r="R67" i="6"/>
  <c r="Q67" i="6"/>
  <c r="P67" i="6"/>
  <c r="E67" i="6"/>
  <c r="U67" i="6" s="1"/>
  <c r="S66" i="6"/>
  <c r="R66" i="6"/>
  <c r="Q66" i="6"/>
  <c r="P66" i="6"/>
  <c r="E66" i="6"/>
  <c r="U66" i="6" s="1"/>
  <c r="U65" i="6"/>
  <c r="T65" i="6"/>
  <c r="S65" i="6"/>
  <c r="R65" i="6"/>
  <c r="Q65" i="6"/>
  <c r="P65" i="6"/>
  <c r="E65" i="6"/>
  <c r="S64" i="6"/>
  <c r="R64" i="6"/>
  <c r="Q64" i="6"/>
  <c r="P64" i="6"/>
  <c r="E64" i="6"/>
  <c r="T64" i="6" s="1"/>
  <c r="S63" i="6"/>
  <c r="R63" i="6"/>
  <c r="Q63" i="6"/>
  <c r="P63" i="6"/>
  <c r="E63" i="6"/>
  <c r="O61" i="6"/>
  <c r="N61" i="6"/>
  <c r="M61" i="6"/>
  <c r="L61" i="6"/>
  <c r="K61" i="6"/>
  <c r="J61" i="6"/>
  <c r="I61" i="6"/>
  <c r="H61" i="6"/>
  <c r="C61" i="6"/>
  <c r="B61" i="6"/>
  <c r="E61" i="6" s="1"/>
  <c r="S60" i="6"/>
  <c r="R60" i="6"/>
  <c r="Q60" i="6"/>
  <c r="P60" i="6"/>
  <c r="E60" i="6"/>
  <c r="U60" i="6" s="1"/>
  <c r="S59" i="6"/>
  <c r="R59" i="6"/>
  <c r="Q59" i="6"/>
  <c r="P59" i="6"/>
  <c r="E59" i="6"/>
  <c r="T59" i="6" s="1"/>
  <c r="S58" i="6"/>
  <c r="R58" i="6"/>
  <c r="Q58" i="6"/>
  <c r="P58" i="6"/>
  <c r="E58" i="6"/>
  <c r="U58" i="6" s="1"/>
  <c r="U57" i="6"/>
  <c r="T57" i="6"/>
  <c r="S57" i="6"/>
  <c r="R57" i="6"/>
  <c r="Q57" i="6"/>
  <c r="P57" i="6"/>
  <c r="E57" i="6"/>
  <c r="O55" i="6"/>
  <c r="N55" i="6"/>
  <c r="M55" i="6"/>
  <c r="L55" i="6"/>
  <c r="K55" i="6"/>
  <c r="J55" i="6"/>
  <c r="I55" i="6"/>
  <c r="H55" i="6"/>
  <c r="G55" i="6"/>
  <c r="F55" i="6"/>
  <c r="C55" i="6"/>
  <c r="B55" i="6"/>
  <c r="S54" i="6"/>
  <c r="R54" i="6"/>
  <c r="Q54" i="6"/>
  <c r="P54" i="6"/>
  <c r="E54" i="6"/>
  <c r="U54" i="6" s="1"/>
  <c r="S53" i="6"/>
  <c r="R53" i="6"/>
  <c r="Q53" i="6"/>
  <c r="U53" i="6" s="1"/>
  <c r="P53" i="6"/>
  <c r="T53" i="6" s="1"/>
  <c r="E53" i="6"/>
  <c r="S52" i="6"/>
  <c r="R52" i="6"/>
  <c r="Q52" i="6"/>
  <c r="P52" i="6"/>
  <c r="E52" i="6"/>
  <c r="S51" i="6"/>
  <c r="R51" i="6"/>
  <c r="Q51" i="6"/>
  <c r="P51" i="6"/>
  <c r="E51" i="6"/>
  <c r="S50" i="6"/>
  <c r="R50" i="6"/>
  <c r="Q50" i="6"/>
  <c r="P50" i="6"/>
  <c r="E50" i="6"/>
  <c r="T50" i="6" s="1"/>
  <c r="S49" i="6"/>
  <c r="R49" i="6"/>
  <c r="Q49" i="6"/>
  <c r="P49" i="6"/>
  <c r="E49" i="6"/>
  <c r="U49" i="6" s="1"/>
  <c r="S48" i="6"/>
  <c r="R48" i="6"/>
  <c r="Q48" i="6"/>
  <c r="P48" i="6"/>
  <c r="E48" i="6"/>
  <c r="U48" i="6" s="1"/>
  <c r="S47" i="6"/>
  <c r="R47" i="6"/>
  <c r="Q47" i="6"/>
  <c r="P47" i="6"/>
  <c r="E47" i="6"/>
  <c r="U47" i="6" s="1"/>
  <c r="S46" i="6"/>
  <c r="R46" i="6"/>
  <c r="Q46" i="6"/>
  <c r="P46" i="6"/>
  <c r="E46" i="6"/>
  <c r="U46" i="6" s="1"/>
  <c r="U45" i="6"/>
  <c r="S45" i="6"/>
  <c r="R45" i="6"/>
  <c r="Q45" i="6"/>
  <c r="P45" i="6"/>
  <c r="E45" i="6"/>
  <c r="T45" i="6" s="1"/>
  <c r="S44" i="6"/>
  <c r="R44" i="6"/>
  <c r="Q44" i="6"/>
  <c r="P44" i="6"/>
  <c r="E44" i="6"/>
  <c r="O42" i="6"/>
  <c r="N42" i="6"/>
  <c r="M42" i="6"/>
  <c r="L42" i="6"/>
  <c r="K42" i="6"/>
  <c r="J42" i="6"/>
  <c r="I42" i="6"/>
  <c r="H42" i="6"/>
  <c r="G42" i="6"/>
  <c r="F42" i="6"/>
  <c r="C42" i="6"/>
  <c r="B42" i="6"/>
  <c r="S41" i="6"/>
  <c r="R41" i="6"/>
  <c r="Q41" i="6"/>
  <c r="P41" i="6"/>
  <c r="E41" i="6"/>
  <c r="S40" i="6"/>
  <c r="R40" i="6"/>
  <c r="Q40" i="6"/>
  <c r="P40" i="6"/>
  <c r="E40" i="6"/>
  <c r="U39" i="6"/>
  <c r="S39" i="6"/>
  <c r="R39" i="6"/>
  <c r="Q39" i="6"/>
  <c r="P39" i="6"/>
  <c r="E39" i="6"/>
  <c r="T39" i="6" s="1"/>
  <c r="T38" i="6"/>
  <c r="S38" i="6"/>
  <c r="R38" i="6"/>
  <c r="Q38" i="6"/>
  <c r="U38" i="6" s="1"/>
  <c r="P38" i="6"/>
  <c r="E38" i="6"/>
  <c r="S37" i="6"/>
  <c r="R37" i="6"/>
  <c r="Q37" i="6"/>
  <c r="P37" i="6"/>
  <c r="E37" i="6"/>
  <c r="O35" i="6"/>
  <c r="N35" i="6"/>
  <c r="M35" i="6"/>
  <c r="L35" i="6"/>
  <c r="K35" i="6"/>
  <c r="J35" i="6"/>
  <c r="I35" i="6"/>
  <c r="H35" i="6"/>
  <c r="G35" i="6"/>
  <c r="F35" i="6"/>
  <c r="C35" i="6"/>
  <c r="B35" i="6"/>
  <c r="E35" i="6" s="1"/>
  <c r="S34" i="6"/>
  <c r="R34" i="6"/>
  <c r="Q34" i="6"/>
  <c r="P34" i="6"/>
  <c r="E34" i="6"/>
  <c r="O32" i="6"/>
  <c r="N32" i="6"/>
  <c r="M32" i="6"/>
  <c r="L32" i="6"/>
  <c r="K32" i="6"/>
  <c r="J32" i="6"/>
  <c r="I32" i="6"/>
  <c r="S32" i="6" s="1"/>
  <c r="H32" i="6"/>
  <c r="R32" i="6" s="1"/>
  <c r="G32" i="6"/>
  <c r="F32" i="6"/>
  <c r="C32" i="6"/>
  <c r="B32" i="6"/>
  <c r="U31" i="6"/>
  <c r="T31" i="6"/>
  <c r="S31" i="6"/>
  <c r="R31" i="6"/>
  <c r="Q31" i="6"/>
  <c r="P31" i="6"/>
  <c r="E31" i="6"/>
  <c r="S30" i="6"/>
  <c r="R30" i="6"/>
  <c r="Q30" i="6"/>
  <c r="P30" i="6"/>
  <c r="E30" i="6"/>
  <c r="U30" i="6" s="1"/>
  <c r="S29" i="6"/>
  <c r="R29" i="6"/>
  <c r="Q29" i="6"/>
  <c r="P29" i="6"/>
  <c r="E29" i="6"/>
  <c r="U29" i="6" s="1"/>
  <c r="U28" i="6"/>
  <c r="S28" i="6"/>
  <c r="R28" i="6"/>
  <c r="Q28" i="6"/>
  <c r="P28" i="6"/>
  <c r="E28" i="6"/>
  <c r="T28" i="6" s="1"/>
  <c r="O26" i="6"/>
  <c r="N26" i="6"/>
  <c r="M26" i="6"/>
  <c r="L26" i="6"/>
  <c r="K26" i="6"/>
  <c r="J26" i="6"/>
  <c r="I26" i="6"/>
  <c r="H26" i="6"/>
  <c r="R26" i="6" s="1"/>
  <c r="G26" i="6"/>
  <c r="F26" i="6"/>
  <c r="E26" i="6"/>
  <c r="C26" i="6"/>
  <c r="B26" i="6"/>
  <c r="U25" i="6"/>
  <c r="S25" i="6"/>
  <c r="R25" i="6"/>
  <c r="Q25" i="6"/>
  <c r="P25" i="6"/>
  <c r="E25" i="6"/>
  <c r="T25" i="6" s="1"/>
  <c r="S24" i="6"/>
  <c r="R24" i="6"/>
  <c r="Q24" i="6"/>
  <c r="P24" i="6"/>
  <c r="E24" i="6"/>
  <c r="U24" i="6" s="1"/>
  <c r="S23" i="6"/>
  <c r="R23" i="6"/>
  <c r="Q23" i="6"/>
  <c r="P23" i="6"/>
  <c r="E23" i="6"/>
  <c r="U22" i="6"/>
  <c r="S22" i="6"/>
  <c r="R22" i="6"/>
  <c r="Q22" i="6"/>
  <c r="P22" i="6"/>
  <c r="E22" i="6"/>
  <c r="T22" i="6" s="1"/>
  <c r="U21" i="6"/>
  <c r="S21" i="6"/>
  <c r="R21" i="6"/>
  <c r="Q21" i="6"/>
  <c r="P21" i="6"/>
  <c r="E21" i="6"/>
  <c r="T21" i="6" s="1"/>
  <c r="U20" i="6"/>
  <c r="T20" i="6"/>
  <c r="S20" i="6"/>
  <c r="R20" i="6"/>
  <c r="Q20" i="6"/>
  <c r="P20" i="6"/>
  <c r="E20" i="6"/>
  <c r="S19" i="6"/>
  <c r="R19" i="6"/>
  <c r="Q19" i="6"/>
  <c r="P19" i="6"/>
  <c r="E19" i="6"/>
  <c r="U19" i="6" s="1"/>
  <c r="O17" i="6"/>
  <c r="N17" i="6"/>
  <c r="M17" i="6"/>
  <c r="L17" i="6"/>
  <c r="K17" i="6"/>
  <c r="J17" i="6"/>
  <c r="I17" i="6"/>
  <c r="S17" i="6" s="1"/>
  <c r="H17" i="6"/>
  <c r="R17" i="6" s="1"/>
  <c r="G17" i="6"/>
  <c r="F17" i="6"/>
  <c r="C17" i="6"/>
  <c r="B17" i="6"/>
  <c r="T16" i="6"/>
  <c r="S16" i="6"/>
  <c r="R16" i="6"/>
  <c r="Q16" i="6"/>
  <c r="P16" i="6"/>
  <c r="E16" i="6"/>
  <c r="U16" i="6" s="1"/>
  <c r="S15" i="6"/>
  <c r="R15" i="6"/>
  <c r="Q15" i="6"/>
  <c r="P15" i="6"/>
  <c r="E15" i="6"/>
  <c r="S14" i="6"/>
  <c r="R14" i="6"/>
  <c r="Q14" i="6"/>
  <c r="P14" i="6"/>
  <c r="E14" i="6"/>
  <c r="T13" i="6"/>
  <c r="S13" i="6"/>
  <c r="R13" i="6"/>
  <c r="Q13" i="6"/>
  <c r="P13" i="6"/>
  <c r="E13" i="6"/>
  <c r="U13" i="6" s="1"/>
  <c r="S12" i="6"/>
  <c r="R12" i="6"/>
  <c r="Q12" i="6"/>
  <c r="P12" i="6"/>
  <c r="E12" i="6"/>
  <c r="S11" i="6"/>
  <c r="R11" i="6"/>
  <c r="Q11" i="6"/>
  <c r="P11" i="6"/>
  <c r="E11" i="6"/>
  <c r="T11" i="6" s="1"/>
  <c r="S10" i="6"/>
  <c r="R10" i="6"/>
  <c r="Q10" i="6"/>
  <c r="P10" i="6"/>
  <c r="E10" i="6"/>
  <c r="U10" i="6" s="1"/>
  <c r="U9" i="6"/>
  <c r="T9" i="6"/>
  <c r="S9" i="6"/>
  <c r="R9" i="6"/>
  <c r="Q9" i="6"/>
  <c r="P9" i="6"/>
  <c r="E9" i="6"/>
  <c r="S96" i="5"/>
  <c r="R96" i="5"/>
  <c r="Q96" i="5"/>
  <c r="P96" i="5"/>
  <c r="E96" i="5"/>
  <c r="U96" i="5" s="1"/>
  <c r="T95" i="5"/>
  <c r="S95" i="5"/>
  <c r="R95" i="5"/>
  <c r="Q95" i="5"/>
  <c r="P95" i="5"/>
  <c r="E95" i="5"/>
  <c r="U95" i="5" s="1"/>
  <c r="S94" i="5"/>
  <c r="R94" i="5"/>
  <c r="Q94" i="5"/>
  <c r="P94" i="5"/>
  <c r="E94" i="5"/>
  <c r="U94" i="5" s="1"/>
  <c r="S93" i="5"/>
  <c r="R93" i="5"/>
  <c r="Q93" i="5"/>
  <c r="P93" i="5"/>
  <c r="E93" i="5"/>
  <c r="U93" i="5" s="1"/>
  <c r="S92" i="5"/>
  <c r="R92" i="5"/>
  <c r="Q92" i="5"/>
  <c r="P92" i="5"/>
  <c r="E92" i="5"/>
  <c r="S91" i="5"/>
  <c r="R91" i="5"/>
  <c r="Q91" i="5"/>
  <c r="P91" i="5"/>
  <c r="E91" i="5"/>
  <c r="S90" i="5"/>
  <c r="R90" i="5"/>
  <c r="Q90" i="5"/>
  <c r="P90" i="5"/>
  <c r="E90" i="5"/>
  <c r="U90" i="5" s="1"/>
  <c r="S89" i="5"/>
  <c r="R89" i="5"/>
  <c r="Q89" i="5"/>
  <c r="P89" i="5"/>
  <c r="E89" i="5"/>
  <c r="U89" i="5" s="1"/>
  <c r="S88" i="5"/>
  <c r="R88" i="5"/>
  <c r="Q88" i="5"/>
  <c r="P88" i="5"/>
  <c r="E88" i="5"/>
  <c r="T88" i="5" s="1"/>
  <c r="O75" i="5"/>
  <c r="N75" i="5"/>
  <c r="M75" i="5"/>
  <c r="L75" i="5"/>
  <c r="K75" i="5"/>
  <c r="J75" i="5"/>
  <c r="I75" i="5"/>
  <c r="H75" i="5"/>
  <c r="G75" i="5"/>
  <c r="F75" i="5"/>
  <c r="C75" i="5"/>
  <c r="B75" i="5"/>
  <c r="O74" i="5"/>
  <c r="N74" i="5"/>
  <c r="M74" i="5"/>
  <c r="L74" i="5"/>
  <c r="K74" i="5"/>
  <c r="J74" i="5"/>
  <c r="I74" i="5"/>
  <c r="H74" i="5"/>
  <c r="R74" i="5" s="1"/>
  <c r="G74" i="5"/>
  <c r="F74" i="5"/>
  <c r="C74" i="5"/>
  <c r="E74" i="5" s="1"/>
  <c r="B74" i="5"/>
  <c r="O73" i="5"/>
  <c r="N73" i="5"/>
  <c r="M73" i="5"/>
  <c r="L73" i="5"/>
  <c r="K73" i="5"/>
  <c r="J73" i="5"/>
  <c r="I73" i="5"/>
  <c r="S73" i="5" s="1"/>
  <c r="H73" i="5"/>
  <c r="G73" i="5"/>
  <c r="F73" i="5"/>
  <c r="C73" i="5"/>
  <c r="B73" i="5"/>
  <c r="E73" i="5" s="1"/>
  <c r="S72" i="5"/>
  <c r="R72" i="5"/>
  <c r="Q72" i="5"/>
  <c r="P72" i="5"/>
  <c r="E72" i="5"/>
  <c r="S71" i="5"/>
  <c r="R71" i="5"/>
  <c r="Q71" i="5"/>
  <c r="P71" i="5"/>
  <c r="E71" i="5"/>
  <c r="U71" i="5" s="1"/>
  <c r="O69" i="5"/>
  <c r="N69" i="5"/>
  <c r="M69" i="5"/>
  <c r="L69" i="5"/>
  <c r="K69" i="5"/>
  <c r="J69" i="5"/>
  <c r="I69" i="5"/>
  <c r="H69" i="5"/>
  <c r="G69" i="5"/>
  <c r="F69" i="5"/>
  <c r="C69" i="5"/>
  <c r="B69" i="5"/>
  <c r="E69" i="5" s="1"/>
  <c r="O68" i="5"/>
  <c r="N68" i="5"/>
  <c r="M68" i="5"/>
  <c r="L68" i="5"/>
  <c r="K68" i="5"/>
  <c r="J68" i="5"/>
  <c r="I68" i="5"/>
  <c r="H68" i="5"/>
  <c r="R68" i="5" s="1"/>
  <c r="G68" i="5"/>
  <c r="F68" i="5"/>
  <c r="C68" i="5"/>
  <c r="E68" i="5" s="1"/>
  <c r="B68" i="5"/>
  <c r="U67" i="5"/>
  <c r="T67" i="5"/>
  <c r="S67" i="5"/>
  <c r="R67" i="5"/>
  <c r="Q67" i="5"/>
  <c r="P67" i="5"/>
  <c r="E67" i="5"/>
  <c r="S66" i="5"/>
  <c r="R66" i="5"/>
  <c r="Q66" i="5"/>
  <c r="P66" i="5"/>
  <c r="E66" i="5"/>
  <c r="S65" i="5"/>
  <c r="R65" i="5"/>
  <c r="Q65" i="5"/>
  <c r="P65" i="5"/>
  <c r="E65" i="5"/>
  <c r="U65" i="5" s="1"/>
  <c r="S64" i="5"/>
  <c r="R64" i="5"/>
  <c r="Q64" i="5"/>
  <c r="P64" i="5"/>
  <c r="E64" i="5"/>
  <c r="U64" i="5" s="1"/>
  <c r="T63" i="5"/>
  <c r="S63" i="5"/>
  <c r="R63" i="5"/>
  <c r="Q63" i="5"/>
  <c r="P63" i="5"/>
  <c r="E63" i="5"/>
  <c r="U63" i="5" s="1"/>
  <c r="O61" i="5"/>
  <c r="N61" i="5"/>
  <c r="M61" i="5"/>
  <c r="L61" i="5"/>
  <c r="K61" i="5"/>
  <c r="J61" i="5"/>
  <c r="I61" i="5"/>
  <c r="S61" i="5" s="1"/>
  <c r="H61" i="5"/>
  <c r="C61" i="5"/>
  <c r="B61" i="5"/>
  <c r="S60" i="5"/>
  <c r="R60" i="5"/>
  <c r="Q60" i="5"/>
  <c r="P60" i="5"/>
  <c r="E60" i="5"/>
  <c r="S59" i="5"/>
  <c r="R59" i="5"/>
  <c r="Q59" i="5"/>
  <c r="P59" i="5"/>
  <c r="E59" i="5"/>
  <c r="T59" i="5" s="1"/>
  <c r="S58" i="5"/>
  <c r="R58" i="5"/>
  <c r="Q58" i="5"/>
  <c r="P58" i="5"/>
  <c r="E58" i="5"/>
  <c r="U58" i="5" s="1"/>
  <c r="S57" i="5"/>
  <c r="R57" i="5"/>
  <c r="Q57" i="5"/>
  <c r="P57" i="5"/>
  <c r="E57" i="5"/>
  <c r="O55" i="5"/>
  <c r="N55" i="5"/>
  <c r="M55" i="5"/>
  <c r="L55" i="5"/>
  <c r="K55" i="5"/>
  <c r="J55" i="5"/>
  <c r="I55" i="5"/>
  <c r="H55" i="5"/>
  <c r="G55" i="5"/>
  <c r="F55" i="5"/>
  <c r="C55" i="5"/>
  <c r="B55" i="5"/>
  <c r="T54" i="5"/>
  <c r="S54" i="5"/>
  <c r="R54" i="5"/>
  <c r="Q54" i="5"/>
  <c r="P54" i="5"/>
  <c r="E54" i="5"/>
  <c r="U54" i="5" s="1"/>
  <c r="S53" i="5"/>
  <c r="R53" i="5"/>
  <c r="Q53" i="5"/>
  <c r="P53" i="5"/>
  <c r="E53" i="5"/>
  <c r="U53" i="5" s="1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S48" i="5"/>
  <c r="R48" i="5"/>
  <c r="Q48" i="5"/>
  <c r="P48" i="5"/>
  <c r="E48" i="5"/>
  <c r="T48" i="5" s="1"/>
  <c r="S47" i="5"/>
  <c r="R47" i="5"/>
  <c r="Q47" i="5"/>
  <c r="P47" i="5"/>
  <c r="E47" i="5"/>
  <c r="U47" i="5" s="1"/>
  <c r="T46" i="5"/>
  <c r="S46" i="5"/>
  <c r="R46" i="5"/>
  <c r="Q46" i="5"/>
  <c r="P46" i="5"/>
  <c r="E46" i="5"/>
  <c r="U46" i="5" s="1"/>
  <c r="S45" i="5"/>
  <c r="R45" i="5"/>
  <c r="Q45" i="5"/>
  <c r="P45" i="5"/>
  <c r="E45" i="5"/>
  <c r="S44" i="5"/>
  <c r="R44" i="5"/>
  <c r="Q44" i="5"/>
  <c r="P44" i="5"/>
  <c r="E44" i="5"/>
  <c r="U44" i="5" s="1"/>
  <c r="O42" i="5"/>
  <c r="N42" i="5"/>
  <c r="M42" i="5"/>
  <c r="L42" i="5"/>
  <c r="K42" i="5"/>
  <c r="J42" i="5"/>
  <c r="I42" i="5"/>
  <c r="H42" i="5"/>
  <c r="G42" i="5"/>
  <c r="F42" i="5"/>
  <c r="C42" i="5"/>
  <c r="B42" i="5"/>
  <c r="E42" i="5" s="1"/>
  <c r="S41" i="5"/>
  <c r="R41" i="5"/>
  <c r="Q41" i="5"/>
  <c r="P41" i="5"/>
  <c r="E41" i="5"/>
  <c r="U41" i="5" s="1"/>
  <c r="S40" i="5"/>
  <c r="R40" i="5"/>
  <c r="Q40" i="5"/>
  <c r="P40" i="5"/>
  <c r="E40" i="5"/>
  <c r="T40" i="5" s="1"/>
  <c r="S39" i="5"/>
  <c r="R39" i="5"/>
  <c r="Q39" i="5"/>
  <c r="P39" i="5"/>
  <c r="E39" i="5"/>
  <c r="U39" i="5" s="1"/>
  <c r="S38" i="5"/>
  <c r="R38" i="5"/>
  <c r="Q38" i="5"/>
  <c r="P38" i="5"/>
  <c r="E38" i="5"/>
  <c r="S37" i="5"/>
  <c r="R37" i="5"/>
  <c r="Q37" i="5"/>
  <c r="P37" i="5"/>
  <c r="E37" i="5"/>
  <c r="U37" i="5" s="1"/>
  <c r="O35" i="5"/>
  <c r="N35" i="5"/>
  <c r="M35" i="5"/>
  <c r="L35" i="5"/>
  <c r="K35" i="5"/>
  <c r="J35" i="5"/>
  <c r="R35" i="5" s="1"/>
  <c r="I35" i="5"/>
  <c r="H35" i="5"/>
  <c r="G35" i="5"/>
  <c r="F35" i="5"/>
  <c r="C35" i="5"/>
  <c r="B35" i="5"/>
  <c r="S34" i="5"/>
  <c r="R34" i="5"/>
  <c r="Q34" i="5"/>
  <c r="P34" i="5"/>
  <c r="E34" i="5"/>
  <c r="T34" i="5" s="1"/>
  <c r="O32" i="5"/>
  <c r="N32" i="5"/>
  <c r="M32" i="5"/>
  <c r="L32" i="5"/>
  <c r="K32" i="5"/>
  <c r="J32" i="5"/>
  <c r="I32" i="5"/>
  <c r="S32" i="5" s="1"/>
  <c r="H32" i="5"/>
  <c r="G32" i="5"/>
  <c r="F32" i="5"/>
  <c r="C32" i="5"/>
  <c r="B32" i="5"/>
  <c r="S31" i="5"/>
  <c r="R31" i="5"/>
  <c r="Q31" i="5"/>
  <c r="P31" i="5"/>
  <c r="E31" i="5"/>
  <c r="T31" i="5" s="1"/>
  <c r="S30" i="5"/>
  <c r="R30" i="5"/>
  <c r="Q30" i="5"/>
  <c r="P30" i="5"/>
  <c r="T30" i="5" s="1"/>
  <c r="E30" i="5"/>
  <c r="S29" i="5"/>
  <c r="R29" i="5"/>
  <c r="Q29" i="5"/>
  <c r="P29" i="5"/>
  <c r="E29" i="5"/>
  <c r="U29" i="5" s="1"/>
  <c r="S28" i="5"/>
  <c r="R28" i="5"/>
  <c r="Q28" i="5"/>
  <c r="P28" i="5"/>
  <c r="E28" i="5"/>
  <c r="U28" i="5" s="1"/>
  <c r="O26" i="5"/>
  <c r="N26" i="5"/>
  <c r="M26" i="5"/>
  <c r="L26" i="5"/>
  <c r="K26" i="5"/>
  <c r="J26" i="5"/>
  <c r="I26" i="5"/>
  <c r="S26" i="5" s="1"/>
  <c r="H26" i="5"/>
  <c r="R26" i="5" s="1"/>
  <c r="G26" i="5"/>
  <c r="F26" i="5"/>
  <c r="C26" i="5"/>
  <c r="B26" i="5"/>
  <c r="S25" i="5"/>
  <c r="R25" i="5"/>
  <c r="Q25" i="5"/>
  <c r="P25" i="5"/>
  <c r="E25" i="5"/>
  <c r="U25" i="5" s="1"/>
  <c r="U24" i="5"/>
  <c r="S24" i="5"/>
  <c r="R24" i="5"/>
  <c r="Q24" i="5"/>
  <c r="P24" i="5"/>
  <c r="E24" i="5"/>
  <c r="T24" i="5" s="1"/>
  <c r="S23" i="5"/>
  <c r="R23" i="5"/>
  <c r="Q23" i="5"/>
  <c r="U23" i="5" s="1"/>
  <c r="P23" i="5"/>
  <c r="T23" i="5" s="1"/>
  <c r="E23" i="5"/>
  <c r="S22" i="5"/>
  <c r="R22" i="5"/>
  <c r="Q22" i="5"/>
  <c r="P22" i="5"/>
  <c r="E22" i="5"/>
  <c r="U22" i="5" s="1"/>
  <c r="S21" i="5"/>
  <c r="R21" i="5"/>
  <c r="Q21" i="5"/>
  <c r="P21" i="5"/>
  <c r="E21" i="5"/>
  <c r="S20" i="5"/>
  <c r="R20" i="5"/>
  <c r="Q20" i="5"/>
  <c r="P20" i="5"/>
  <c r="E20" i="5"/>
  <c r="T20" i="5" s="1"/>
  <c r="S19" i="5"/>
  <c r="R19" i="5"/>
  <c r="Q19" i="5"/>
  <c r="P19" i="5"/>
  <c r="E19" i="5"/>
  <c r="O17" i="5"/>
  <c r="N17" i="5"/>
  <c r="M17" i="5"/>
  <c r="L17" i="5"/>
  <c r="K17" i="5"/>
  <c r="J17" i="5"/>
  <c r="I17" i="5"/>
  <c r="H17" i="5"/>
  <c r="G17" i="5"/>
  <c r="F17" i="5"/>
  <c r="C17" i="5"/>
  <c r="B17" i="5"/>
  <c r="E17" i="5" s="1"/>
  <c r="U16" i="5"/>
  <c r="S16" i="5"/>
  <c r="R16" i="5"/>
  <c r="Q16" i="5"/>
  <c r="P16" i="5"/>
  <c r="E16" i="5"/>
  <c r="T16" i="5" s="1"/>
  <c r="S15" i="5"/>
  <c r="R15" i="5"/>
  <c r="Q15" i="5"/>
  <c r="P15" i="5"/>
  <c r="E15" i="5"/>
  <c r="S14" i="5"/>
  <c r="R14" i="5"/>
  <c r="Q14" i="5"/>
  <c r="P14" i="5"/>
  <c r="E14" i="5"/>
  <c r="U14" i="5" s="1"/>
  <c r="U13" i="5"/>
  <c r="T13" i="5"/>
  <c r="S13" i="5"/>
  <c r="R13" i="5"/>
  <c r="Q13" i="5"/>
  <c r="P13" i="5"/>
  <c r="E13" i="5"/>
  <c r="T12" i="5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E10" i="5"/>
  <c r="U9" i="5"/>
  <c r="S9" i="5"/>
  <c r="R9" i="5"/>
  <c r="Q9" i="5"/>
  <c r="P9" i="5"/>
  <c r="E9" i="5"/>
  <c r="U96" i="4"/>
  <c r="S96" i="4"/>
  <c r="R96" i="4"/>
  <c r="Q96" i="4"/>
  <c r="P96" i="4"/>
  <c r="E96" i="4"/>
  <c r="T96" i="4" s="1"/>
  <c r="S95" i="4"/>
  <c r="R95" i="4"/>
  <c r="Q95" i="4"/>
  <c r="P95" i="4"/>
  <c r="E95" i="4"/>
  <c r="U95" i="4" s="1"/>
  <c r="T94" i="4"/>
  <c r="S94" i="4"/>
  <c r="R94" i="4"/>
  <c r="Q94" i="4"/>
  <c r="P94" i="4"/>
  <c r="E94" i="4"/>
  <c r="U94" i="4" s="1"/>
  <c r="U93" i="4"/>
  <c r="T93" i="4"/>
  <c r="S93" i="4"/>
  <c r="R93" i="4"/>
  <c r="Q93" i="4"/>
  <c r="P93" i="4"/>
  <c r="E93" i="4"/>
  <c r="S92" i="4"/>
  <c r="R92" i="4"/>
  <c r="Q92" i="4"/>
  <c r="P92" i="4"/>
  <c r="E92" i="4"/>
  <c r="T91" i="4"/>
  <c r="S91" i="4"/>
  <c r="R91" i="4"/>
  <c r="Q91" i="4"/>
  <c r="P91" i="4"/>
  <c r="E91" i="4"/>
  <c r="U91" i="4" s="1"/>
  <c r="S90" i="4"/>
  <c r="R90" i="4"/>
  <c r="Q90" i="4"/>
  <c r="P90" i="4"/>
  <c r="E90" i="4"/>
  <c r="S89" i="4"/>
  <c r="R89" i="4"/>
  <c r="Q89" i="4"/>
  <c r="P89" i="4"/>
  <c r="E89" i="4"/>
  <c r="T89" i="4" s="1"/>
  <c r="U88" i="4"/>
  <c r="S88" i="4"/>
  <c r="R88" i="4"/>
  <c r="Q88" i="4"/>
  <c r="P88" i="4"/>
  <c r="E88" i="4"/>
  <c r="T88" i="4" s="1"/>
  <c r="O75" i="4"/>
  <c r="N75" i="4"/>
  <c r="M75" i="4"/>
  <c r="L75" i="4"/>
  <c r="K75" i="4"/>
  <c r="J75" i="4"/>
  <c r="I75" i="4"/>
  <c r="H75" i="4"/>
  <c r="G75" i="4"/>
  <c r="F75" i="4"/>
  <c r="C75" i="4"/>
  <c r="B75" i="4"/>
  <c r="O74" i="4"/>
  <c r="N74" i="4"/>
  <c r="M74" i="4"/>
  <c r="L74" i="4"/>
  <c r="K74" i="4"/>
  <c r="J74" i="4"/>
  <c r="I74" i="4"/>
  <c r="S74" i="4" s="1"/>
  <c r="H74" i="4"/>
  <c r="R74" i="4" s="1"/>
  <c r="G74" i="4"/>
  <c r="F74" i="4"/>
  <c r="C74" i="4"/>
  <c r="B74" i="4"/>
  <c r="S73" i="4"/>
  <c r="O73" i="4"/>
  <c r="N73" i="4"/>
  <c r="M73" i="4"/>
  <c r="L73" i="4"/>
  <c r="K73" i="4"/>
  <c r="J73" i="4"/>
  <c r="I73" i="4"/>
  <c r="H73" i="4"/>
  <c r="R73" i="4" s="1"/>
  <c r="G73" i="4"/>
  <c r="F73" i="4"/>
  <c r="C73" i="4"/>
  <c r="E73" i="4" s="1"/>
  <c r="B73" i="4"/>
  <c r="S72" i="4"/>
  <c r="R72" i="4"/>
  <c r="Q72" i="4"/>
  <c r="P72" i="4"/>
  <c r="E72" i="4"/>
  <c r="S71" i="4"/>
  <c r="R71" i="4"/>
  <c r="Q71" i="4"/>
  <c r="P71" i="4"/>
  <c r="E71" i="4"/>
  <c r="U71" i="4" s="1"/>
  <c r="O69" i="4"/>
  <c r="N69" i="4"/>
  <c r="M69" i="4"/>
  <c r="L69" i="4"/>
  <c r="K69" i="4"/>
  <c r="J69" i="4"/>
  <c r="I69" i="4"/>
  <c r="H69" i="4"/>
  <c r="G69" i="4"/>
  <c r="F69" i="4"/>
  <c r="C69" i="4"/>
  <c r="B69" i="4"/>
  <c r="O68" i="4"/>
  <c r="N68" i="4"/>
  <c r="M68" i="4"/>
  <c r="L68" i="4"/>
  <c r="K68" i="4"/>
  <c r="J68" i="4"/>
  <c r="I68" i="4"/>
  <c r="S68" i="4" s="1"/>
  <c r="H68" i="4"/>
  <c r="R68" i="4" s="1"/>
  <c r="G68" i="4"/>
  <c r="F68" i="4"/>
  <c r="C68" i="4"/>
  <c r="B68" i="4"/>
  <c r="S67" i="4"/>
  <c r="R67" i="4"/>
  <c r="Q67" i="4"/>
  <c r="P67" i="4"/>
  <c r="E67" i="4"/>
  <c r="S66" i="4"/>
  <c r="R66" i="4"/>
  <c r="Q66" i="4"/>
  <c r="P66" i="4"/>
  <c r="E66" i="4"/>
  <c r="T66" i="4" s="1"/>
  <c r="S65" i="4"/>
  <c r="R65" i="4"/>
  <c r="Q65" i="4"/>
  <c r="P65" i="4"/>
  <c r="E65" i="4"/>
  <c r="T65" i="4" s="1"/>
  <c r="U64" i="4"/>
  <c r="T64" i="4"/>
  <c r="S64" i="4"/>
  <c r="R64" i="4"/>
  <c r="Q64" i="4"/>
  <c r="P64" i="4"/>
  <c r="E64" i="4"/>
  <c r="S63" i="4"/>
  <c r="R63" i="4"/>
  <c r="Q63" i="4"/>
  <c r="P63" i="4"/>
  <c r="E63" i="4"/>
  <c r="T63" i="4" s="1"/>
  <c r="O61" i="4"/>
  <c r="N61" i="4"/>
  <c r="M61" i="4"/>
  <c r="L61" i="4"/>
  <c r="K61" i="4"/>
  <c r="J61" i="4"/>
  <c r="I61" i="4"/>
  <c r="S61" i="4" s="1"/>
  <c r="H61" i="4"/>
  <c r="R61" i="4" s="1"/>
  <c r="C61" i="4"/>
  <c r="B61" i="4"/>
  <c r="T60" i="4"/>
  <c r="S60" i="4"/>
  <c r="R60" i="4"/>
  <c r="Q60" i="4"/>
  <c r="P60" i="4"/>
  <c r="E60" i="4"/>
  <c r="U60" i="4" s="1"/>
  <c r="S59" i="4"/>
  <c r="R59" i="4"/>
  <c r="Q59" i="4"/>
  <c r="P59" i="4"/>
  <c r="E59" i="4"/>
  <c r="U59" i="4" s="1"/>
  <c r="S58" i="4"/>
  <c r="R58" i="4"/>
  <c r="Q58" i="4"/>
  <c r="P58" i="4"/>
  <c r="E58" i="4"/>
  <c r="S57" i="4"/>
  <c r="R57" i="4"/>
  <c r="Q57" i="4"/>
  <c r="P57" i="4"/>
  <c r="E57" i="4"/>
  <c r="T57" i="4" s="1"/>
  <c r="O55" i="4"/>
  <c r="N55" i="4"/>
  <c r="M55" i="4"/>
  <c r="L55" i="4"/>
  <c r="K55" i="4"/>
  <c r="J55" i="4"/>
  <c r="I55" i="4"/>
  <c r="H55" i="4"/>
  <c r="G55" i="4"/>
  <c r="F55" i="4"/>
  <c r="C55" i="4"/>
  <c r="B55" i="4"/>
  <c r="S54" i="4"/>
  <c r="R54" i="4"/>
  <c r="Q54" i="4"/>
  <c r="P54" i="4"/>
  <c r="E54" i="4"/>
  <c r="S53" i="4"/>
  <c r="R53" i="4"/>
  <c r="Q53" i="4"/>
  <c r="U53" i="4" s="1"/>
  <c r="P53" i="4"/>
  <c r="T53" i="4" s="1"/>
  <c r="E53" i="4"/>
  <c r="S52" i="4"/>
  <c r="R52" i="4"/>
  <c r="Q52" i="4"/>
  <c r="P52" i="4"/>
  <c r="E52" i="4"/>
  <c r="U52" i="4" s="1"/>
  <c r="T51" i="4"/>
  <c r="S51" i="4"/>
  <c r="R51" i="4"/>
  <c r="Q51" i="4"/>
  <c r="P51" i="4"/>
  <c r="E51" i="4"/>
  <c r="U51" i="4" s="1"/>
  <c r="S50" i="4"/>
  <c r="R50" i="4"/>
  <c r="Q50" i="4"/>
  <c r="P50" i="4"/>
  <c r="E50" i="4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T47" i="4" s="1"/>
  <c r="S46" i="4"/>
  <c r="R46" i="4"/>
  <c r="Q46" i="4"/>
  <c r="P46" i="4"/>
  <c r="E46" i="4"/>
  <c r="U46" i="4" s="1"/>
  <c r="S45" i="4"/>
  <c r="R45" i="4"/>
  <c r="Q45" i="4"/>
  <c r="P45" i="4"/>
  <c r="E45" i="4"/>
  <c r="U45" i="4" s="1"/>
  <c r="U44" i="4"/>
  <c r="S44" i="4"/>
  <c r="R44" i="4"/>
  <c r="Q44" i="4"/>
  <c r="P44" i="4"/>
  <c r="E44" i="4"/>
  <c r="T44" i="4" s="1"/>
  <c r="O42" i="4"/>
  <c r="N42" i="4"/>
  <c r="M42" i="4"/>
  <c r="L42" i="4"/>
  <c r="K42" i="4"/>
  <c r="J42" i="4"/>
  <c r="I42" i="4"/>
  <c r="S42" i="4" s="1"/>
  <c r="H42" i="4"/>
  <c r="R42" i="4" s="1"/>
  <c r="G42" i="4"/>
  <c r="F42" i="4"/>
  <c r="C42" i="4"/>
  <c r="B42" i="4"/>
  <c r="E42" i="4" s="1"/>
  <c r="U41" i="4"/>
  <c r="T41" i="4"/>
  <c r="S41" i="4"/>
  <c r="R41" i="4"/>
  <c r="Q41" i="4"/>
  <c r="P41" i="4"/>
  <c r="E41" i="4"/>
  <c r="S40" i="4"/>
  <c r="R40" i="4"/>
  <c r="Q40" i="4"/>
  <c r="P40" i="4"/>
  <c r="E40" i="4"/>
  <c r="U40" i="4" s="1"/>
  <c r="S39" i="4"/>
  <c r="R39" i="4"/>
  <c r="Q39" i="4"/>
  <c r="P39" i="4"/>
  <c r="E39" i="4"/>
  <c r="U39" i="4" s="1"/>
  <c r="S38" i="4"/>
  <c r="R38" i="4"/>
  <c r="Q38" i="4"/>
  <c r="P38" i="4"/>
  <c r="E38" i="4"/>
  <c r="T38" i="4" s="1"/>
  <c r="S37" i="4"/>
  <c r="R37" i="4"/>
  <c r="Q37" i="4"/>
  <c r="P37" i="4"/>
  <c r="E37" i="4"/>
  <c r="T37" i="4" s="1"/>
  <c r="O35" i="4"/>
  <c r="N35" i="4"/>
  <c r="M35" i="4"/>
  <c r="L35" i="4"/>
  <c r="K35" i="4"/>
  <c r="J35" i="4"/>
  <c r="I35" i="4"/>
  <c r="H35" i="4"/>
  <c r="R35" i="4" s="1"/>
  <c r="G35" i="4"/>
  <c r="F35" i="4"/>
  <c r="C35" i="4"/>
  <c r="B35" i="4"/>
  <c r="S34" i="4"/>
  <c r="R34" i="4"/>
  <c r="Q34" i="4"/>
  <c r="P34" i="4"/>
  <c r="E34" i="4"/>
  <c r="O32" i="4"/>
  <c r="N32" i="4"/>
  <c r="M32" i="4"/>
  <c r="L32" i="4"/>
  <c r="K32" i="4"/>
  <c r="J32" i="4"/>
  <c r="I32" i="4"/>
  <c r="S32" i="4" s="1"/>
  <c r="H32" i="4"/>
  <c r="R32" i="4" s="1"/>
  <c r="G32" i="4"/>
  <c r="F32" i="4"/>
  <c r="C32" i="4"/>
  <c r="B32" i="4"/>
  <c r="S31" i="4"/>
  <c r="R31" i="4"/>
  <c r="Q31" i="4"/>
  <c r="P31" i="4"/>
  <c r="E31" i="4"/>
  <c r="U31" i="4" s="1"/>
  <c r="S30" i="4"/>
  <c r="R30" i="4"/>
  <c r="Q30" i="4"/>
  <c r="P30" i="4"/>
  <c r="E30" i="4"/>
  <c r="T30" i="4" s="1"/>
  <c r="T29" i="4"/>
  <c r="S29" i="4"/>
  <c r="R29" i="4"/>
  <c r="Q29" i="4"/>
  <c r="P29" i="4"/>
  <c r="E29" i="4"/>
  <c r="U29" i="4" s="1"/>
  <c r="S28" i="4"/>
  <c r="R28" i="4"/>
  <c r="Q28" i="4"/>
  <c r="P28" i="4"/>
  <c r="E28" i="4"/>
  <c r="U28" i="4" s="1"/>
  <c r="O26" i="4"/>
  <c r="N26" i="4"/>
  <c r="M26" i="4"/>
  <c r="L26" i="4"/>
  <c r="K26" i="4"/>
  <c r="J26" i="4"/>
  <c r="I26" i="4"/>
  <c r="H26" i="4"/>
  <c r="P26" i="4" s="1"/>
  <c r="G26" i="4"/>
  <c r="F26" i="4"/>
  <c r="C26" i="4"/>
  <c r="B26" i="4"/>
  <c r="S25" i="4"/>
  <c r="R25" i="4"/>
  <c r="Q25" i="4"/>
  <c r="P25" i="4"/>
  <c r="E25" i="4"/>
  <c r="U25" i="4" s="1"/>
  <c r="S24" i="4"/>
  <c r="R24" i="4"/>
  <c r="Q24" i="4"/>
  <c r="P24" i="4"/>
  <c r="E24" i="4"/>
  <c r="U24" i="4" s="1"/>
  <c r="S23" i="4"/>
  <c r="R23" i="4"/>
  <c r="Q23" i="4"/>
  <c r="P23" i="4"/>
  <c r="E23" i="4"/>
  <c r="S22" i="4"/>
  <c r="R22" i="4"/>
  <c r="Q22" i="4"/>
  <c r="P22" i="4"/>
  <c r="E22" i="4"/>
  <c r="U22" i="4" s="1"/>
  <c r="S21" i="4"/>
  <c r="R21" i="4"/>
  <c r="Q21" i="4"/>
  <c r="P21" i="4"/>
  <c r="E21" i="4"/>
  <c r="U21" i="4" s="1"/>
  <c r="S20" i="4"/>
  <c r="R20" i="4"/>
  <c r="Q20" i="4"/>
  <c r="P20" i="4"/>
  <c r="E20" i="4"/>
  <c r="T20" i="4" s="1"/>
  <c r="S19" i="4"/>
  <c r="R19" i="4"/>
  <c r="Q19" i="4"/>
  <c r="P19" i="4"/>
  <c r="E19" i="4"/>
  <c r="O17" i="4"/>
  <c r="N17" i="4"/>
  <c r="M17" i="4"/>
  <c r="L17" i="4"/>
  <c r="K17" i="4"/>
  <c r="J17" i="4"/>
  <c r="I17" i="4"/>
  <c r="Q17" i="4" s="1"/>
  <c r="H17" i="4"/>
  <c r="P17" i="4" s="1"/>
  <c r="G17" i="4"/>
  <c r="F17" i="4"/>
  <c r="E17" i="4"/>
  <c r="C17" i="4"/>
  <c r="B17" i="4"/>
  <c r="S16" i="4"/>
  <c r="R16" i="4"/>
  <c r="Q16" i="4"/>
  <c r="P16" i="4"/>
  <c r="E16" i="4"/>
  <c r="S15" i="4"/>
  <c r="R15" i="4"/>
  <c r="Q15" i="4"/>
  <c r="P15" i="4"/>
  <c r="E15" i="4"/>
  <c r="U15" i="4" s="1"/>
  <c r="S14" i="4"/>
  <c r="R14" i="4"/>
  <c r="Q14" i="4"/>
  <c r="P14" i="4"/>
  <c r="E14" i="4"/>
  <c r="S13" i="4"/>
  <c r="R13" i="4"/>
  <c r="Q13" i="4"/>
  <c r="P13" i="4"/>
  <c r="E13" i="4"/>
  <c r="U13" i="4" s="1"/>
  <c r="S12" i="4"/>
  <c r="R12" i="4"/>
  <c r="Q12" i="4"/>
  <c r="P12" i="4"/>
  <c r="E12" i="4"/>
  <c r="U12" i="4" s="1"/>
  <c r="S11" i="4"/>
  <c r="R11" i="4"/>
  <c r="Q11" i="4"/>
  <c r="P11" i="4"/>
  <c r="E11" i="4"/>
  <c r="T11" i="4" s="1"/>
  <c r="S10" i="4"/>
  <c r="R10" i="4"/>
  <c r="Q10" i="4"/>
  <c r="P10" i="4"/>
  <c r="E10" i="4"/>
  <c r="U10" i="4" s="1"/>
  <c r="U9" i="4"/>
  <c r="T9" i="4"/>
  <c r="S9" i="4"/>
  <c r="R9" i="4"/>
  <c r="Q9" i="4"/>
  <c r="P9" i="4"/>
  <c r="E9" i="4"/>
  <c r="U96" i="3"/>
  <c r="S96" i="3"/>
  <c r="R96" i="3"/>
  <c r="Q96" i="3"/>
  <c r="P96" i="3"/>
  <c r="E96" i="3"/>
  <c r="T96" i="3" s="1"/>
  <c r="T95" i="3"/>
  <c r="S95" i="3"/>
  <c r="R95" i="3"/>
  <c r="Q95" i="3"/>
  <c r="P95" i="3"/>
  <c r="E95" i="3"/>
  <c r="U95" i="3" s="1"/>
  <c r="S94" i="3"/>
  <c r="R94" i="3"/>
  <c r="Q94" i="3"/>
  <c r="P94" i="3"/>
  <c r="E94" i="3"/>
  <c r="U94" i="3" s="1"/>
  <c r="S93" i="3"/>
  <c r="R93" i="3"/>
  <c r="Q93" i="3"/>
  <c r="P93" i="3"/>
  <c r="E93" i="3"/>
  <c r="U93" i="3" s="1"/>
  <c r="S92" i="3"/>
  <c r="R92" i="3"/>
  <c r="Q92" i="3"/>
  <c r="P92" i="3"/>
  <c r="E92" i="3"/>
  <c r="S91" i="3"/>
  <c r="R91" i="3"/>
  <c r="Q91" i="3"/>
  <c r="P91" i="3"/>
  <c r="E91" i="3"/>
  <c r="U91" i="3" s="1"/>
  <c r="S90" i="3"/>
  <c r="R90" i="3"/>
  <c r="Q90" i="3"/>
  <c r="P90" i="3"/>
  <c r="E90" i="3"/>
  <c r="U90" i="3" s="1"/>
  <c r="T89" i="3"/>
  <c r="S89" i="3"/>
  <c r="R89" i="3"/>
  <c r="Q89" i="3"/>
  <c r="P89" i="3"/>
  <c r="E89" i="3"/>
  <c r="U89" i="3" s="1"/>
  <c r="S88" i="3"/>
  <c r="R88" i="3"/>
  <c r="Q88" i="3"/>
  <c r="P88" i="3"/>
  <c r="E88" i="3"/>
  <c r="U88" i="3" s="1"/>
  <c r="O75" i="3"/>
  <c r="N75" i="3"/>
  <c r="M75" i="3"/>
  <c r="L75" i="3"/>
  <c r="K75" i="3"/>
  <c r="J75" i="3"/>
  <c r="I75" i="3"/>
  <c r="H75" i="3"/>
  <c r="G75" i="3"/>
  <c r="F75" i="3"/>
  <c r="C75" i="3"/>
  <c r="B75" i="3"/>
  <c r="O74" i="3"/>
  <c r="N74" i="3"/>
  <c r="M74" i="3"/>
  <c r="L74" i="3"/>
  <c r="K74" i="3"/>
  <c r="S74" i="3" s="1"/>
  <c r="J74" i="3"/>
  <c r="I74" i="3"/>
  <c r="H74" i="3"/>
  <c r="R74" i="3" s="1"/>
  <c r="G74" i="3"/>
  <c r="F74" i="3"/>
  <c r="C74" i="3"/>
  <c r="B74" i="3"/>
  <c r="E74" i="3" s="1"/>
  <c r="O73" i="3"/>
  <c r="N73" i="3"/>
  <c r="M73" i="3"/>
  <c r="L73" i="3"/>
  <c r="K73" i="3"/>
  <c r="J73" i="3"/>
  <c r="I73" i="3"/>
  <c r="S73" i="3" s="1"/>
  <c r="H73" i="3"/>
  <c r="R73" i="3" s="1"/>
  <c r="G73" i="3"/>
  <c r="F73" i="3"/>
  <c r="C73" i="3"/>
  <c r="B73" i="3"/>
  <c r="E73" i="3" s="1"/>
  <c r="S72" i="3"/>
  <c r="R72" i="3"/>
  <c r="Q72" i="3"/>
  <c r="P72" i="3"/>
  <c r="E72" i="3"/>
  <c r="S71" i="3"/>
  <c r="R71" i="3"/>
  <c r="Q71" i="3"/>
  <c r="P71" i="3"/>
  <c r="E71" i="3"/>
  <c r="O69" i="3"/>
  <c r="N69" i="3"/>
  <c r="M69" i="3"/>
  <c r="L69" i="3"/>
  <c r="K69" i="3"/>
  <c r="J69" i="3"/>
  <c r="I69" i="3"/>
  <c r="H69" i="3"/>
  <c r="G69" i="3"/>
  <c r="F69" i="3"/>
  <c r="C69" i="3"/>
  <c r="B69" i="3"/>
  <c r="O68" i="3"/>
  <c r="N68" i="3"/>
  <c r="M68" i="3"/>
  <c r="L68" i="3"/>
  <c r="K68" i="3"/>
  <c r="J68" i="3"/>
  <c r="I68" i="3"/>
  <c r="S68" i="3" s="1"/>
  <c r="H68" i="3"/>
  <c r="R68" i="3" s="1"/>
  <c r="G68" i="3"/>
  <c r="F68" i="3"/>
  <c r="C68" i="3"/>
  <c r="B68" i="3"/>
  <c r="S67" i="3"/>
  <c r="R67" i="3"/>
  <c r="Q67" i="3"/>
  <c r="P67" i="3"/>
  <c r="E67" i="3"/>
  <c r="U67" i="3" s="1"/>
  <c r="U66" i="3"/>
  <c r="S66" i="3"/>
  <c r="R66" i="3"/>
  <c r="Q66" i="3"/>
  <c r="P66" i="3"/>
  <c r="E66" i="3"/>
  <c r="T66" i="3" s="1"/>
  <c r="S65" i="3"/>
  <c r="R65" i="3"/>
  <c r="Q65" i="3"/>
  <c r="P65" i="3"/>
  <c r="E65" i="3"/>
  <c r="U65" i="3" s="1"/>
  <c r="S64" i="3"/>
  <c r="R64" i="3"/>
  <c r="Q64" i="3"/>
  <c r="P64" i="3"/>
  <c r="E64" i="3"/>
  <c r="S63" i="3"/>
  <c r="R63" i="3"/>
  <c r="Q63" i="3"/>
  <c r="P63" i="3"/>
  <c r="E63" i="3"/>
  <c r="U63" i="3" s="1"/>
  <c r="O61" i="3"/>
  <c r="N61" i="3"/>
  <c r="M61" i="3"/>
  <c r="L61" i="3"/>
  <c r="K61" i="3"/>
  <c r="J61" i="3"/>
  <c r="I61" i="3"/>
  <c r="H61" i="3"/>
  <c r="C61" i="3"/>
  <c r="B61" i="3"/>
  <c r="S60" i="3"/>
  <c r="R60" i="3"/>
  <c r="Q60" i="3"/>
  <c r="P60" i="3"/>
  <c r="E60" i="3"/>
  <c r="T60" i="3" s="1"/>
  <c r="T59" i="3"/>
  <c r="S59" i="3"/>
  <c r="R59" i="3"/>
  <c r="Q59" i="3"/>
  <c r="P59" i="3"/>
  <c r="E59" i="3"/>
  <c r="U59" i="3" s="1"/>
  <c r="S58" i="3"/>
  <c r="R58" i="3"/>
  <c r="Q58" i="3"/>
  <c r="P58" i="3"/>
  <c r="E58" i="3"/>
  <c r="U58" i="3" s="1"/>
  <c r="S57" i="3"/>
  <c r="R57" i="3"/>
  <c r="Q57" i="3"/>
  <c r="P57" i="3"/>
  <c r="E57" i="3"/>
  <c r="T57" i="3" s="1"/>
  <c r="O55" i="3"/>
  <c r="N55" i="3"/>
  <c r="M55" i="3"/>
  <c r="L55" i="3"/>
  <c r="K55" i="3"/>
  <c r="J55" i="3"/>
  <c r="I55" i="3"/>
  <c r="S55" i="3" s="1"/>
  <c r="H55" i="3"/>
  <c r="R55" i="3" s="1"/>
  <c r="G55" i="3"/>
  <c r="F55" i="3"/>
  <c r="C55" i="3"/>
  <c r="B55" i="3"/>
  <c r="S54" i="3"/>
  <c r="R54" i="3"/>
  <c r="Q54" i="3"/>
  <c r="P54" i="3"/>
  <c r="E54" i="3"/>
  <c r="S53" i="3"/>
  <c r="R53" i="3"/>
  <c r="Q53" i="3"/>
  <c r="P53" i="3"/>
  <c r="E53" i="3"/>
  <c r="U53" i="3" s="1"/>
  <c r="T52" i="3"/>
  <c r="S52" i="3"/>
  <c r="R52" i="3"/>
  <c r="Q52" i="3"/>
  <c r="P52" i="3"/>
  <c r="E52" i="3"/>
  <c r="U52" i="3" s="1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U46" i="3" s="1"/>
  <c r="P46" i="3"/>
  <c r="E46" i="3"/>
  <c r="T46" i="3" s="1"/>
  <c r="S45" i="3"/>
  <c r="R45" i="3"/>
  <c r="Q45" i="3"/>
  <c r="P45" i="3"/>
  <c r="E45" i="3"/>
  <c r="U45" i="3" s="1"/>
  <c r="S44" i="3"/>
  <c r="R44" i="3"/>
  <c r="Q44" i="3"/>
  <c r="P44" i="3"/>
  <c r="E44" i="3"/>
  <c r="U44" i="3" s="1"/>
  <c r="O42" i="3"/>
  <c r="N42" i="3"/>
  <c r="M42" i="3"/>
  <c r="L42" i="3"/>
  <c r="K42" i="3"/>
  <c r="J42" i="3"/>
  <c r="I42" i="3"/>
  <c r="H42" i="3"/>
  <c r="G42" i="3"/>
  <c r="F42" i="3"/>
  <c r="C42" i="3"/>
  <c r="B42" i="3"/>
  <c r="E42" i="3" s="1"/>
  <c r="S41" i="3"/>
  <c r="R41" i="3"/>
  <c r="Q41" i="3"/>
  <c r="P41" i="3"/>
  <c r="E41" i="3"/>
  <c r="U41" i="3" s="1"/>
  <c r="S40" i="3"/>
  <c r="R40" i="3"/>
  <c r="Q40" i="3"/>
  <c r="P40" i="3"/>
  <c r="E40" i="3"/>
  <c r="S39" i="3"/>
  <c r="R39" i="3"/>
  <c r="Q39" i="3"/>
  <c r="P39" i="3"/>
  <c r="E39" i="3"/>
  <c r="U39" i="3" s="1"/>
  <c r="T38" i="3"/>
  <c r="S38" i="3"/>
  <c r="R38" i="3"/>
  <c r="Q38" i="3"/>
  <c r="P38" i="3"/>
  <c r="E38" i="3"/>
  <c r="S37" i="3"/>
  <c r="R37" i="3"/>
  <c r="Q37" i="3"/>
  <c r="P37" i="3"/>
  <c r="E37" i="3"/>
  <c r="U37" i="3" s="1"/>
  <c r="O35" i="3"/>
  <c r="N35" i="3"/>
  <c r="M35" i="3"/>
  <c r="L35" i="3"/>
  <c r="K35" i="3"/>
  <c r="J35" i="3"/>
  <c r="R35" i="3" s="1"/>
  <c r="I35" i="3"/>
  <c r="S35" i="3" s="1"/>
  <c r="H35" i="3"/>
  <c r="G35" i="3"/>
  <c r="F35" i="3"/>
  <c r="C35" i="3"/>
  <c r="B35" i="3"/>
  <c r="E35" i="3" s="1"/>
  <c r="U34" i="3"/>
  <c r="S34" i="3"/>
  <c r="R34" i="3"/>
  <c r="Q34" i="3"/>
  <c r="P34" i="3"/>
  <c r="E34" i="3"/>
  <c r="T34" i="3" s="1"/>
  <c r="O32" i="3"/>
  <c r="N32" i="3"/>
  <c r="M32" i="3"/>
  <c r="L32" i="3"/>
  <c r="K32" i="3"/>
  <c r="J32" i="3"/>
  <c r="I32" i="3"/>
  <c r="S32" i="3" s="1"/>
  <c r="H32" i="3"/>
  <c r="G32" i="3"/>
  <c r="F32" i="3"/>
  <c r="C32" i="3"/>
  <c r="B32" i="3"/>
  <c r="E32" i="3" s="1"/>
  <c r="T31" i="3"/>
  <c r="S31" i="3"/>
  <c r="R31" i="3"/>
  <c r="Q31" i="3"/>
  <c r="P31" i="3"/>
  <c r="E31" i="3"/>
  <c r="U31" i="3" s="1"/>
  <c r="S30" i="3"/>
  <c r="R30" i="3"/>
  <c r="Q30" i="3"/>
  <c r="P30" i="3"/>
  <c r="E30" i="3"/>
  <c r="U30" i="3" s="1"/>
  <c r="S29" i="3"/>
  <c r="R29" i="3"/>
  <c r="Q29" i="3"/>
  <c r="P29" i="3"/>
  <c r="E29" i="3"/>
  <c r="T29" i="3" s="1"/>
  <c r="S28" i="3"/>
  <c r="R28" i="3"/>
  <c r="Q28" i="3"/>
  <c r="P28" i="3"/>
  <c r="E28" i="3"/>
  <c r="U28" i="3" s="1"/>
  <c r="O26" i="3"/>
  <c r="N26" i="3"/>
  <c r="M26" i="3"/>
  <c r="L26" i="3"/>
  <c r="K26" i="3"/>
  <c r="J26" i="3"/>
  <c r="I26" i="3"/>
  <c r="H26" i="3"/>
  <c r="G26" i="3"/>
  <c r="F26" i="3"/>
  <c r="C26" i="3"/>
  <c r="B26" i="3"/>
  <c r="E26" i="3" s="1"/>
  <c r="T25" i="3"/>
  <c r="S25" i="3"/>
  <c r="R25" i="3"/>
  <c r="Q25" i="3"/>
  <c r="P25" i="3"/>
  <c r="E25" i="3"/>
  <c r="U25" i="3" s="1"/>
  <c r="S24" i="3"/>
  <c r="R24" i="3"/>
  <c r="Q24" i="3"/>
  <c r="P24" i="3"/>
  <c r="E24" i="3"/>
  <c r="U24" i="3" s="1"/>
  <c r="S23" i="3"/>
  <c r="R23" i="3"/>
  <c r="Q23" i="3"/>
  <c r="P23" i="3"/>
  <c r="E23" i="3"/>
  <c r="U23" i="3" s="1"/>
  <c r="S22" i="3"/>
  <c r="R22" i="3"/>
  <c r="Q22" i="3"/>
  <c r="P22" i="3"/>
  <c r="E22" i="3"/>
  <c r="U22" i="3" s="1"/>
  <c r="U21" i="3"/>
  <c r="T21" i="3"/>
  <c r="S21" i="3"/>
  <c r="R21" i="3"/>
  <c r="Q21" i="3"/>
  <c r="P21" i="3"/>
  <c r="E21" i="3"/>
  <c r="T20" i="3"/>
  <c r="S20" i="3"/>
  <c r="R20" i="3"/>
  <c r="Q20" i="3"/>
  <c r="P20" i="3"/>
  <c r="E20" i="3"/>
  <c r="U20" i="3" s="1"/>
  <c r="S19" i="3"/>
  <c r="R19" i="3"/>
  <c r="Q19" i="3"/>
  <c r="P19" i="3"/>
  <c r="E19" i="3"/>
  <c r="U19" i="3" s="1"/>
  <c r="O17" i="3"/>
  <c r="N17" i="3"/>
  <c r="M17" i="3"/>
  <c r="L17" i="3"/>
  <c r="K17" i="3"/>
  <c r="J17" i="3"/>
  <c r="I17" i="3"/>
  <c r="H17" i="3"/>
  <c r="R17" i="3" s="1"/>
  <c r="G17" i="3"/>
  <c r="F17" i="3"/>
  <c r="C17" i="3"/>
  <c r="B17" i="3"/>
  <c r="E17" i="3" s="1"/>
  <c r="S16" i="3"/>
  <c r="R16" i="3"/>
  <c r="Q16" i="3"/>
  <c r="P16" i="3"/>
  <c r="E16" i="3"/>
  <c r="U16" i="3" s="1"/>
  <c r="S15" i="3"/>
  <c r="R15" i="3"/>
  <c r="Q15" i="3"/>
  <c r="P15" i="3"/>
  <c r="E15" i="3"/>
  <c r="S14" i="3"/>
  <c r="R14" i="3"/>
  <c r="Q14" i="3"/>
  <c r="P14" i="3"/>
  <c r="E14" i="3"/>
  <c r="S13" i="3"/>
  <c r="R13" i="3"/>
  <c r="Q13" i="3"/>
  <c r="P13" i="3"/>
  <c r="E13" i="3"/>
  <c r="U13" i="3" s="1"/>
  <c r="S12" i="3"/>
  <c r="R12" i="3"/>
  <c r="Q12" i="3"/>
  <c r="P12" i="3"/>
  <c r="E12" i="3"/>
  <c r="U12" i="3" s="1"/>
  <c r="S11" i="3"/>
  <c r="R11" i="3"/>
  <c r="Q11" i="3"/>
  <c r="P11" i="3"/>
  <c r="E11" i="3"/>
  <c r="U11" i="3" s="1"/>
  <c r="S10" i="3"/>
  <c r="R10" i="3"/>
  <c r="Q10" i="3"/>
  <c r="P10" i="3"/>
  <c r="E10" i="3"/>
  <c r="U10" i="3" s="1"/>
  <c r="S9" i="3"/>
  <c r="R9" i="3"/>
  <c r="Q9" i="3"/>
  <c r="P9" i="3"/>
  <c r="E9" i="3"/>
  <c r="S96" i="2"/>
  <c r="R96" i="2"/>
  <c r="Q96" i="2"/>
  <c r="P96" i="2"/>
  <c r="E96" i="2"/>
  <c r="U96" i="2" s="1"/>
  <c r="U95" i="2"/>
  <c r="S95" i="2"/>
  <c r="R95" i="2"/>
  <c r="Q95" i="2"/>
  <c r="P95" i="2"/>
  <c r="E95" i="2"/>
  <c r="T95" i="2" s="1"/>
  <c r="U94" i="2"/>
  <c r="T94" i="2"/>
  <c r="S94" i="2"/>
  <c r="R94" i="2"/>
  <c r="Q94" i="2"/>
  <c r="P94" i="2"/>
  <c r="E94" i="2"/>
  <c r="S93" i="2"/>
  <c r="R93" i="2"/>
  <c r="Q93" i="2"/>
  <c r="P93" i="2"/>
  <c r="E93" i="2"/>
  <c r="U93" i="2" s="1"/>
  <c r="S92" i="2"/>
  <c r="R92" i="2"/>
  <c r="Q92" i="2"/>
  <c r="P92" i="2"/>
  <c r="E92" i="2"/>
  <c r="U92" i="2" s="1"/>
  <c r="S91" i="2"/>
  <c r="R91" i="2"/>
  <c r="Q91" i="2"/>
  <c r="P91" i="2"/>
  <c r="E91" i="2"/>
  <c r="U91" i="2" s="1"/>
  <c r="S90" i="2"/>
  <c r="R90" i="2"/>
  <c r="Q90" i="2"/>
  <c r="P90" i="2"/>
  <c r="E90" i="2"/>
  <c r="U90" i="2" s="1"/>
  <c r="S89" i="2"/>
  <c r="R89" i="2"/>
  <c r="Q89" i="2"/>
  <c r="P89" i="2"/>
  <c r="E89" i="2"/>
  <c r="S88" i="2"/>
  <c r="R88" i="2"/>
  <c r="Q88" i="2"/>
  <c r="P88" i="2"/>
  <c r="E88" i="2"/>
  <c r="U88" i="2" s="1"/>
  <c r="O75" i="2"/>
  <c r="N75" i="2"/>
  <c r="M75" i="2"/>
  <c r="L75" i="2"/>
  <c r="K75" i="2"/>
  <c r="J75" i="2"/>
  <c r="I75" i="2"/>
  <c r="H75" i="2"/>
  <c r="G75" i="2"/>
  <c r="F75" i="2"/>
  <c r="C75" i="2"/>
  <c r="B75" i="2"/>
  <c r="O74" i="2"/>
  <c r="N74" i="2"/>
  <c r="M74" i="2"/>
  <c r="L74" i="2"/>
  <c r="K74" i="2"/>
  <c r="J74" i="2"/>
  <c r="I74" i="2"/>
  <c r="S74" i="2" s="1"/>
  <c r="H74" i="2"/>
  <c r="P74" i="2" s="1"/>
  <c r="G74" i="2"/>
  <c r="F74" i="2"/>
  <c r="C74" i="2"/>
  <c r="E74" i="2" s="1"/>
  <c r="B74" i="2"/>
  <c r="O73" i="2"/>
  <c r="N73" i="2"/>
  <c r="M73" i="2"/>
  <c r="L73" i="2"/>
  <c r="K73" i="2"/>
  <c r="J73" i="2"/>
  <c r="R73" i="2" s="1"/>
  <c r="I73" i="2"/>
  <c r="Q73" i="2" s="1"/>
  <c r="H73" i="2"/>
  <c r="G73" i="2"/>
  <c r="F73" i="2"/>
  <c r="C73" i="2"/>
  <c r="B73" i="2"/>
  <c r="S72" i="2"/>
  <c r="R72" i="2"/>
  <c r="Q72" i="2"/>
  <c r="P72" i="2"/>
  <c r="E72" i="2"/>
  <c r="U72" i="2" s="1"/>
  <c r="U71" i="2"/>
  <c r="T71" i="2"/>
  <c r="S71" i="2"/>
  <c r="R71" i="2"/>
  <c r="Q71" i="2"/>
  <c r="P71" i="2"/>
  <c r="E71" i="2"/>
  <c r="O69" i="2"/>
  <c r="N69" i="2"/>
  <c r="M69" i="2"/>
  <c r="L69" i="2"/>
  <c r="K69" i="2"/>
  <c r="J69" i="2"/>
  <c r="I69" i="2"/>
  <c r="H69" i="2"/>
  <c r="G69" i="2"/>
  <c r="F69" i="2"/>
  <c r="C69" i="2"/>
  <c r="B69" i="2"/>
  <c r="S68" i="2"/>
  <c r="O68" i="2"/>
  <c r="N68" i="2"/>
  <c r="M68" i="2"/>
  <c r="L68" i="2"/>
  <c r="K68" i="2"/>
  <c r="J68" i="2"/>
  <c r="I68" i="2"/>
  <c r="H68" i="2"/>
  <c r="G68" i="2"/>
  <c r="F68" i="2"/>
  <c r="C68" i="2"/>
  <c r="B68" i="2"/>
  <c r="E68" i="2" s="1"/>
  <c r="S67" i="2"/>
  <c r="R67" i="2"/>
  <c r="Q67" i="2"/>
  <c r="P67" i="2"/>
  <c r="E67" i="2"/>
  <c r="T67" i="2" s="1"/>
  <c r="S66" i="2"/>
  <c r="R66" i="2"/>
  <c r="Q66" i="2"/>
  <c r="P66" i="2"/>
  <c r="E66" i="2"/>
  <c r="T66" i="2" s="1"/>
  <c r="S65" i="2"/>
  <c r="R65" i="2"/>
  <c r="Q65" i="2"/>
  <c r="P65" i="2"/>
  <c r="E65" i="2"/>
  <c r="U65" i="2" s="1"/>
  <c r="S64" i="2"/>
  <c r="R64" i="2"/>
  <c r="Q64" i="2"/>
  <c r="P64" i="2"/>
  <c r="E64" i="2"/>
  <c r="T64" i="2" s="1"/>
  <c r="S63" i="2"/>
  <c r="R63" i="2"/>
  <c r="Q63" i="2"/>
  <c r="P63" i="2"/>
  <c r="E63" i="2"/>
  <c r="O61" i="2"/>
  <c r="N61" i="2"/>
  <c r="M61" i="2"/>
  <c r="L61" i="2"/>
  <c r="K61" i="2"/>
  <c r="J61" i="2"/>
  <c r="I61" i="2"/>
  <c r="H61" i="2"/>
  <c r="C61" i="2"/>
  <c r="B61" i="2"/>
  <c r="S60" i="2"/>
  <c r="R60" i="2"/>
  <c r="Q60" i="2"/>
  <c r="P60" i="2"/>
  <c r="E60" i="2"/>
  <c r="U60" i="2" s="1"/>
  <c r="S59" i="2"/>
  <c r="R59" i="2"/>
  <c r="Q59" i="2"/>
  <c r="P59" i="2"/>
  <c r="E59" i="2"/>
  <c r="U59" i="2" s="1"/>
  <c r="S58" i="2"/>
  <c r="R58" i="2"/>
  <c r="Q58" i="2"/>
  <c r="P58" i="2"/>
  <c r="E58" i="2"/>
  <c r="U58" i="2" s="1"/>
  <c r="U57" i="2"/>
  <c r="T57" i="2"/>
  <c r="S57" i="2"/>
  <c r="R57" i="2"/>
  <c r="Q57" i="2"/>
  <c r="P57" i="2"/>
  <c r="E57" i="2"/>
  <c r="O55" i="2"/>
  <c r="N55" i="2"/>
  <c r="M55" i="2"/>
  <c r="L55" i="2"/>
  <c r="K55" i="2"/>
  <c r="J55" i="2"/>
  <c r="I55" i="2"/>
  <c r="H55" i="2"/>
  <c r="G55" i="2"/>
  <c r="F55" i="2"/>
  <c r="C55" i="2"/>
  <c r="B55" i="2"/>
  <c r="U54" i="2"/>
  <c r="T54" i="2"/>
  <c r="S54" i="2"/>
  <c r="R54" i="2"/>
  <c r="Q54" i="2"/>
  <c r="P54" i="2"/>
  <c r="E54" i="2"/>
  <c r="S53" i="2"/>
  <c r="R53" i="2"/>
  <c r="Q53" i="2"/>
  <c r="P53" i="2"/>
  <c r="E53" i="2"/>
  <c r="U53" i="2" s="1"/>
  <c r="S52" i="2"/>
  <c r="R52" i="2"/>
  <c r="Q52" i="2"/>
  <c r="P52" i="2"/>
  <c r="E52" i="2"/>
  <c r="T52" i="2" s="1"/>
  <c r="S51" i="2"/>
  <c r="R51" i="2"/>
  <c r="Q51" i="2"/>
  <c r="P51" i="2"/>
  <c r="E51" i="2"/>
  <c r="U51" i="2" s="1"/>
  <c r="T50" i="2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T47" i="2" s="1"/>
  <c r="T46" i="2"/>
  <c r="S46" i="2"/>
  <c r="R46" i="2"/>
  <c r="Q46" i="2"/>
  <c r="U46" i="2" s="1"/>
  <c r="P46" i="2"/>
  <c r="E46" i="2"/>
  <c r="S45" i="2"/>
  <c r="R45" i="2"/>
  <c r="Q45" i="2"/>
  <c r="P45" i="2"/>
  <c r="E45" i="2"/>
  <c r="U45" i="2" s="1"/>
  <c r="S44" i="2"/>
  <c r="R44" i="2"/>
  <c r="Q44" i="2"/>
  <c r="P44" i="2"/>
  <c r="E44" i="2"/>
  <c r="T44" i="2" s="1"/>
  <c r="O42" i="2"/>
  <c r="N42" i="2"/>
  <c r="M42" i="2"/>
  <c r="L42" i="2"/>
  <c r="K42" i="2"/>
  <c r="J42" i="2"/>
  <c r="I42" i="2"/>
  <c r="H42" i="2"/>
  <c r="R42" i="2" s="1"/>
  <c r="G42" i="2"/>
  <c r="F42" i="2"/>
  <c r="C42" i="2"/>
  <c r="B42" i="2"/>
  <c r="U41" i="2"/>
  <c r="S41" i="2"/>
  <c r="R41" i="2"/>
  <c r="Q41" i="2"/>
  <c r="P41" i="2"/>
  <c r="E41" i="2"/>
  <c r="T41" i="2" s="1"/>
  <c r="S40" i="2"/>
  <c r="R40" i="2"/>
  <c r="Q40" i="2"/>
  <c r="P40" i="2"/>
  <c r="E40" i="2"/>
  <c r="S39" i="2"/>
  <c r="R39" i="2"/>
  <c r="Q39" i="2"/>
  <c r="P39" i="2"/>
  <c r="E39" i="2"/>
  <c r="U39" i="2" s="1"/>
  <c r="S38" i="2"/>
  <c r="R38" i="2"/>
  <c r="Q38" i="2"/>
  <c r="P38" i="2"/>
  <c r="E38" i="2"/>
  <c r="S37" i="2"/>
  <c r="R37" i="2"/>
  <c r="Q37" i="2"/>
  <c r="P37" i="2"/>
  <c r="E37" i="2"/>
  <c r="U37" i="2" s="1"/>
  <c r="O35" i="2"/>
  <c r="N35" i="2"/>
  <c r="M35" i="2"/>
  <c r="L35" i="2"/>
  <c r="K35" i="2"/>
  <c r="J35" i="2"/>
  <c r="I35" i="2"/>
  <c r="Q35" i="2" s="1"/>
  <c r="H35" i="2"/>
  <c r="G35" i="2"/>
  <c r="F35" i="2"/>
  <c r="C35" i="2"/>
  <c r="B35" i="2"/>
  <c r="E35" i="2" s="1"/>
  <c r="S34" i="2"/>
  <c r="R34" i="2"/>
  <c r="Q34" i="2"/>
  <c r="P34" i="2"/>
  <c r="E34" i="2"/>
  <c r="O32" i="2"/>
  <c r="N32" i="2"/>
  <c r="M32" i="2"/>
  <c r="L32" i="2"/>
  <c r="K32" i="2"/>
  <c r="J32" i="2"/>
  <c r="I32" i="2"/>
  <c r="H32" i="2"/>
  <c r="G32" i="2"/>
  <c r="F32" i="2"/>
  <c r="C32" i="2"/>
  <c r="B32" i="2"/>
  <c r="S31" i="2"/>
  <c r="R31" i="2"/>
  <c r="Q31" i="2"/>
  <c r="P31" i="2"/>
  <c r="E31" i="2"/>
  <c r="U31" i="2" s="1"/>
  <c r="U30" i="2"/>
  <c r="T30" i="2"/>
  <c r="S30" i="2"/>
  <c r="R30" i="2"/>
  <c r="Q30" i="2"/>
  <c r="P30" i="2"/>
  <c r="E30" i="2"/>
  <c r="S29" i="2"/>
  <c r="R29" i="2"/>
  <c r="Q29" i="2"/>
  <c r="P29" i="2"/>
  <c r="E29" i="2"/>
  <c r="U29" i="2" s="1"/>
  <c r="S28" i="2"/>
  <c r="R28" i="2"/>
  <c r="Q28" i="2"/>
  <c r="P28" i="2"/>
  <c r="E28" i="2"/>
  <c r="U28" i="2" s="1"/>
  <c r="O26" i="2"/>
  <c r="N26" i="2"/>
  <c r="M26" i="2"/>
  <c r="L26" i="2"/>
  <c r="K26" i="2"/>
  <c r="J26" i="2"/>
  <c r="I26" i="2"/>
  <c r="S26" i="2" s="1"/>
  <c r="H26" i="2"/>
  <c r="R26" i="2" s="1"/>
  <c r="G26" i="2"/>
  <c r="F26" i="2"/>
  <c r="C26" i="2"/>
  <c r="B26" i="2"/>
  <c r="E26" i="2" s="1"/>
  <c r="S25" i="2"/>
  <c r="R25" i="2"/>
  <c r="Q25" i="2"/>
  <c r="P25" i="2"/>
  <c r="E25" i="2"/>
  <c r="U25" i="2" s="1"/>
  <c r="S24" i="2"/>
  <c r="R24" i="2"/>
  <c r="Q24" i="2"/>
  <c r="P24" i="2"/>
  <c r="E24" i="2"/>
  <c r="T24" i="2" s="1"/>
  <c r="S23" i="2"/>
  <c r="R23" i="2"/>
  <c r="Q23" i="2"/>
  <c r="P23" i="2"/>
  <c r="E23" i="2"/>
  <c r="T23" i="2" s="1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U19" i="2"/>
  <c r="T19" i="2"/>
  <c r="S19" i="2"/>
  <c r="R19" i="2"/>
  <c r="Q19" i="2"/>
  <c r="P19" i="2"/>
  <c r="E19" i="2"/>
  <c r="O17" i="2"/>
  <c r="N17" i="2"/>
  <c r="M17" i="2"/>
  <c r="L17" i="2"/>
  <c r="K17" i="2"/>
  <c r="J17" i="2"/>
  <c r="I17" i="2"/>
  <c r="H17" i="2"/>
  <c r="P17" i="2" s="1"/>
  <c r="G17" i="2"/>
  <c r="F17" i="2"/>
  <c r="C17" i="2"/>
  <c r="B17" i="2"/>
  <c r="E17" i="2" s="1"/>
  <c r="S16" i="2"/>
  <c r="R16" i="2"/>
  <c r="Q16" i="2"/>
  <c r="P16" i="2"/>
  <c r="E16" i="2"/>
  <c r="T16" i="2" s="1"/>
  <c r="U15" i="2"/>
  <c r="T15" i="2"/>
  <c r="S15" i="2"/>
  <c r="R15" i="2"/>
  <c r="Q15" i="2"/>
  <c r="P15" i="2"/>
  <c r="E15" i="2"/>
  <c r="S14" i="2"/>
  <c r="R14" i="2"/>
  <c r="Q14" i="2"/>
  <c r="P14" i="2"/>
  <c r="E14" i="2"/>
  <c r="U14" i="2" s="1"/>
  <c r="S13" i="2"/>
  <c r="R13" i="2"/>
  <c r="Q13" i="2"/>
  <c r="P13" i="2"/>
  <c r="E13" i="2"/>
  <c r="T13" i="2" s="1"/>
  <c r="U12" i="2"/>
  <c r="T12" i="2"/>
  <c r="S12" i="2"/>
  <c r="R12" i="2"/>
  <c r="Q12" i="2"/>
  <c r="P12" i="2"/>
  <c r="E12" i="2"/>
  <c r="S11" i="2"/>
  <c r="R11" i="2"/>
  <c r="Q11" i="2"/>
  <c r="P11" i="2"/>
  <c r="E11" i="2"/>
  <c r="S10" i="2"/>
  <c r="R10" i="2"/>
  <c r="Q10" i="2"/>
  <c r="P10" i="2"/>
  <c r="E10" i="2"/>
  <c r="U10" i="2" s="1"/>
  <c r="S9" i="2"/>
  <c r="R9" i="2"/>
  <c r="Q9" i="2"/>
  <c r="P9" i="2"/>
  <c r="E9" i="2"/>
  <c r="U9" i="2" s="1"/>
  <c r="U96" i="1"/>
  <c r="T96" i="1"/>
  <c r="S96" i="1"/>
  <c r="R96" i="1"/>
  <c r="Q96" i="1"/>
  <c r="P96" i="1"/>
  <c r="E96" i="1"/>
  <c r="T95" i="1"/>
  <c r="S95" i="1"/>
  <c r="R95" i="1"/>
  <c r="Q95" i="1"/>
  <c r="P95" i="1"/>
  <c r="E95" i="1"/>
  <c r="U95" i="1" s="1"/>
  <c r="S94" i="1"/>
  <c r="R94" i="1"/>
  <c r="Q94" i="1"/>
  <c r="P94" i="1"/>
  <c r="E94" i="1"/>
  <c r="U94" i="1" s="1"/>
  <c r="S93" i="1"/>
  <c r="R93" i="1"/>
  <c r="Q93" i="1"/>
  <c r="P93" i="1"/>
  <c r="E93" i="1"/>
  <c r="T93" i="1" s="1"/>
  <c r="U92" i="1"/>
  <c r="T92" i="1"/>
  <c r="S92" i="1"/>
  <c r="R92" i="1"/>
  <c r="Q92" i="1"/>
  <c r="P92" i="1"/>
  <c r="E92" i="1"/>
  <c r="S91" i="1"/>
  <c r="R91" i="1"/>
  <c r="Q91" i="1"/>
  <c r="P91" i="1"/>
  <c r="E91" i="1"/>
  <c r="S90" i="1"/>
  <c r="R90" i="1"/>
  <c r="Q90" i="1"/>
  <c r="P90" i="1"/>
  <c r="E90" i="1"/>
  <c r="U90" i="1" s="1"/>
  <c r="S89" i="1"/>
  <c r="R89" i="1"/>
  <c r="Q89" i="1"/>
  <c r="P89" i="1"/>
  <c r="E89" i="1"/>
  <c r="U89" i="1" s="1"/>
  <c r="U88" i="1"/>
  <c r="S88" i="1"/>
  <c r="R88" i="1"/>
  <c r="Q88" i="1"/>
  <c r="P88" i="1"/>
  <c r="E88" i="1"/>
  <c r="T88" i="1" s="1"/>
  <c r="O75" i="1"/>
  <c r="N75" i="1"/>
  <c r="M75" i="1"/>
  <c r="L75" i="1"/>
  <c r="K75" i="1"/>
  <c r="J75" i="1"/>
  <c r="I75" i="1"/>
  <c r="H75" i="1"/>
  <c r="G75" i="1"/>
  <c r="F75" i="1"/>
  <c r="C75" i="1"/>
  <c r="B75" i="1"/>
  <c r="O74" i="1"/>
  <c r="N74" i="1"/>
  <c r="M74" i="1"/>
  <c r="L74" i="1"/>
  <c r="K74" i="1"/>
  <c r="J74" i="1"/>
  <c r="I74" i="1"/>
  <c r="H74" i="1"/>
  <c r="P74" i="1" s="1"/>
  <c r="G74" i="1"/>
  <c r="F74" i="1"/>
  <c r="C74" i="1"/>
  <c r="B74" i="1"/>
  <c r="O73" i="1"/>
  <c r="N73" i="1"/>
  <c r="M73" i="1"/>
  <c r="L73" i="1"/>
  <c r="K73" i="1"/>
  <c r="J73" i="1"/>
  <c r="I73" i="1"/>
  <c r="Q73" i="1" s="1"/>
  <c r="H73" i="1"/>
  <c r="R73" i="1" s="1"/>
  <c r="G73" i="1"/>
  <c r="F73" i="1"/>
  <c r="C73" i="1"/>
  <c r="E73" i="1" s="1"/>
  <c r="B73" i="1"/>
  <c r="S72" i="1"/>
  <c r="R72" i="1"/>
  <c r="Q72" i="1"/>
  <c r="P72" i="1"/>
  <c r="E72" i="1"/>
  <c r="U72" i="1" s="1"/>
  <c r="S71" i="1"/>
  <c r="R71" i="1"/>
  <c r="Q71" i="1"/>
  <c r="P71" i="1"/>
  <c r="E71" i="1"/>
  <c r="U71" i="1" s="1"/>
  <c r="O69" i="1"/>
  <c r="N69" i="1"/>
  <c r="M69" i="1"/>
  <c r="L69" i="1"/>
  <c r="K69" i="1"/>
  <c r="J69" i="1"/>
  <c r="I69" i="1"/>
  <c r="H69" i="1"/>
  <c r="G69" i="1"/>
  <c r="F69" i="1"/>
  <c r="C69" i="1"/>
  <c r="B69" i="1"/>
  <c r="S68" i="1"/>
  <c r="O68" i="1"/>
  <c r="N68" i="1"/>
  <c r="M68" i="1"/>
  <c r="L68" i="1"/>
  <c r="K68" i="1"/>
  <c r="J68" i="1"/>
  <c r="I68" i="1"/>
  <c r="H68" i="1"/>
  <c r="R68" i="1" s="1"/>
  <c r="G68" i="1"/>
  <c r="F68" i="1"/>
  <c r="C68" i="1"/>
  <c r="E68" i="1" s="1"/>
  <c r="B68" i="1"/>
  <c r="S67" i="1"/>
  <c r="R67" i="1"/>
  <c r="Q67" i="1"/>
  <c r="P67" i="1"/>
  <c r="E67" i="1"/>
  <c r="U67" i="1" s="1"/>
  <c r="S66" i="1"/>
  <c r="R66" i="1"/>
  <c r="Q66" i="1"/>
  <c r="P66" i="1"/>
  <c r="E66" i="1"/>
  <c r="U66" i="1" s="1"/>
  <c r="U65" i="1"/>
  <c r="S65" i="1"/>
  <c r="R65" i="1"/>
  <c r="Q65" i="1"/>
  <c r="P65" i="1"/>
  <c r="E65" i="1"/>
  <c r="T65" i="1" s="1"/>
  <c r="U64" i="1"/>
  <c r="S64" i="1"/>
  <c r="R64" i="1"/>
  <c r="Q64" i="1"/>
  <c r="P64" i="1"/>
  <c r="E64" i="1"/>
  <c r="T64" i="1" s="1"/>
  <c r="S63" i="1"/>
  <c r="R63" i="1"/>
  <c r="Q63" i="1"/>
  <c r="P63" i="1"/>
  <c r="E63" i="1"/>
  <c r="O61" i="1"/>
  <c r="N61" i="1"/>
  <c r="M61" i="1"/>
  <c r="L61" i="1"/>
  <c r="K61" i="1"/>
  <c r="J61" i="1"/>
  <c r="I61" i="1"/>
  <c r="S61" i="1" s="1"/>
  <c r="H61" i="1"/>
  <c r="R61" i="1" s="1"/>
  <c r="C61" i="1"/>
  <c r="B61" i="1"/>
  <c r="S60" i="1"/>
  <c r="R60" i="1"/>
  <c r="Q60" i="1"/>
  <c r="P60" i="1"/>
  <c r="E60" i="1"/>
  <c r="U60" i="1" s="1"/>
  <c r="S59" i="1"/>
  <c r="R59" i="1"/>
  <c r="Q59" i="1"/>
  <c r="P59" i="1"/>
  <c r="E59" i="1"/>
  <c r="U59" i="1" s="1"/>
  <c r="S58" i="1"/>
  <c r="R58" i="1"/>
  <c r="Q58" i="1"/>
  <c r="P58" i="1"/>
  <c r="E58" i="1"/>
  <c r="U58" i="1" s="1"/>
  <c r="S57" i="1"/>
  <c r="R57" i="1"/>
  <c r="Q57" i="1"/>
  <c r="P57" i="1"/>
  <c r="E57" i="1"/>
  <c r="U57" i="1" s="1"/>
  <c r="O55" i="1"/>
  <c r="N55" i="1"/>
  <c r="M55" i="1"/>
  <c r="L55" i="1"/>
  <c r="K55" i="1"/>
  <c r="J55" i="1"/>
  <c r="I55" i="1"/>
  <c r="H55" i="1"/>
  <c r="G55" i="1"/>
  <c r="F55" i="1"/>
  <c r="C55" i="1"/>
  <c r="B55" i="1"/>
  <c r="E55" i="1" s="1"/>
  <c r="S54" i="1"/>
  <c r="R54" i="1"/>
  <c r="Q54" i="1"/>
  <c r="P54" i="1"/>
  <c r="E54" i="1"/>
  <c r="U54" i="1" s="1"/>
  <c r="S53" i="1"/>
  <c r="R53" i="1"/>
  <c r="Q53" i="1"/>
  <c r="P53" i="1"/>
  <c r="E53" i="1"/>
  <c r="U53" i="1" s="1"/>
  <c r="S52" i="1"/>
  <c r="R52" i="1"/>
  <c r="Q52" i="1"/>
  <c r="P52" i="1"/>
  <c r="E52" i="1"/>
  <c r="S51" i="1"/>
  <c r="R51" i="1"/>
  <c r="Q51" i="1"/>
  <c r="P51" i="1"/>
  <c r="E51" i="1"/>
  <c r="U51" i="1" s="1"/>
  <c r="S50" i="1"/>
  <c r="R50" i="1"/>
  <c r="Q50" i="1"/>
  <c r="P50" i="1"/>
  <c r="E50" i="1"/>
  <c r="T50" i="1" s="1"/>
  <c r="S49" i="1"/>
  <c r="R49" i="1"/>
  <c r="Q49" i="1"/>
  <c r="P49" i="1"/>
  <c r="E49" i="1"/>
  <c r="T48" i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S45" i="1"/>
  <c r="R45" i="1"/>
  <c r="Q45" i="1"/>
  <c r="P45" i="1"/>
  <c r="E45" i="1"/>
  <c r="U45" i="1" s="1"/>
  <c r="U44" i="1"/>
  <c r="T44" i="1"/>
  <c r="S44" i="1"/>
  <c r="R44" i="1"/>
  <c r="Q44" i="1"/>
  <c r="P44" i="1"/>
  <c r="E44" i="1"/>
  <c r="O42" i="1"/>
  <c r="N42" i="1"/>
  <c r="M42" i="1"/>
  <c r="L42" i="1"/>
  <c r="K42" i="1"/>
  <c r="J42" i="1"/>
  <c r="I42" i="1"/>
  <c r="H42" i="1"/>
  <c r="G42" i="1"/>
  <c r="F42" i="1"/>
  <c r="C42" i="1"/>
  <c r="B42" i="1"/>
  <c r="E42" i="1" s="1"/>
  <c r="S41" i="1"/>
  <c r="R41" i="1"/>
  <c r="Q41" i="1"/>
  <c r="P41" i="1"/>
  <c r="E41" i="1"/>
  <c r="S40" i="1"/>
  <c r="R40" i="1"/>
  <c r="Q40" i="1"/>
  <c r="P40" i="1"/>
  <c r="E40" i="1"/>
  <c r="S39" i="1"/>
  <c r="R39" i="1"/>
  <c r="Q39" i="1"/>
  <c r="P39" i="1"/>
  <c r="E39" i="1"/>
  <c r="T39" i="1" s="1"/>
  <c r="S38" i="1"/>
  <c r="R38" i="1"/>
  <c r="Q38" i="1"/>
  <c r="P38" i="1"/>
  <c r="E38" i="1"/>
  <c r="T38" i="1" s="1"/>
  <c r="S37" i="1"/>
  <c r="R37" i="1"/>
  <c r="Q37" i="1"/>
  <c r="P37" i="1"/>
  <c r="E37" i="1"/>
  <c r="U37" i="1" s="1"/>
  <c r="O35" i="1"/>
  <c r="N35" i="1"/>
  <c r="M35" i="1"/>
  <c r="L35" i="1"/>
  <c r="K35" i="1"/>
  <c r="J35" i="1"/>
  <c r="I35" i="1"/>
  <c r="H35" i="1"/>
  <c r="G35" i="1"/>
  <c r="F35" i="1"/>
  <c r="C35" i="1"/>
  <c r="B35" i="1"/>
  <c r="E35" i="1" s="1"/>
  <c r="S34" i="1"/>
  <c r="R34" i="1"/>
  <c r="Q34" i="1"/>
  <c r="P34" i="1"/>
  <c r="T34" i="1" s="1"/>
  <c r="E34" i="1"/>
  <c r="O32" i="1"/>
  <c r="N32" i="1"/>
  <c r="M32" i="1"/>
  <c r="L32" i="1"/>
  <c r="K32" i="1"/>
  <c r="J32" i="1"/>
  <c r="I32" i="1"/>
  <c r="H32" i="1"/>
  <c r="G32" i="1"/>
  <c r="F32" i="1"/>
  <c r="C32" i="1"/>
  <c r="B32" i="1"/>
  <c r="E32" i="1" s="1"/>
  <c r="T31" i="1"/>
  <c r="S31" i="1"/>
  <c r="R31" i="1"/>
  <c r="Q31" i="1"/>
  <c r="P31" i="1"/>
  <c r="E31" i="1"/>
  <c r="U31" i="1" s="1"/>
  <c r="S30" i="1"/>
  <c r="R30" i="1"/>
  <c r="Q30" i="1"/>
  <c r="P30" i="1"/>
  <c r="E30" i="1"/>
  <c r="U30" i="1" s="1"/>
  <c r="S29" i="1"/>
  <c r="R29" i="1"/>
  <c r="Q29" i="1"/>
  <c r="P29" i="1"/>
  <c r="E29" i="1"/>
  <c r="U29" i="1" s="1"/>
  <c r="T28" i="1"/>
  <c r="S28" i="1"/>
  <c r="R28" i="1"/>
  <c r="Q28" i="1"/>
  <c r="P28" i="1"/>
  <c r="E28" i="1"/>
  <c r="U28" i="1" s="1"/>
  <c r="O26" i="1"/>
  <c r="N26" i="1"/>
  <c r="M26" i="1"/>
  <c r="L26" i="1"/>
  <c r="K26" i="1"/>
  <c r="J26" i="1"/>
  <c r="I26" i="1"/>
  <c r="H26" i="1"/>
  <c r="G26" i="1"/>
  <c r="F26" i="1"/>
  <c r="C26" i="1"/>
  <c r="B26" i="1"/>
  <c r="U25" i="1"/>
  <c r="S25" i="1"/>
  <c r="R25" i="1"/>
  <c r="Q25" i="1"/>
  <c r="P25" i="1"/>
  <c r="E25" i="1"/>
  <c r="T25" i="1" s="1"/>
  <c r="T24" i="1"/>
  <c r="S24" i="1"/>
  <c r="R24" i="1"/>
  <c r="Q24" i="1"/>
  <c r="P24" i="1"/>
  <c r="E24" i="1"/>
  <c r="U24" i="1" s="1"/>
  <c r="S23" i="1"/>
  <c r="R23" i="1"/>
  <c r="Q23" i="1"/>
  <c r="P23" i="1"/>
  <c r="E23" i="1"/>
  <c r="U23" i="1" s="1"/>
  <c r="S22" i="1"/>
  <c r="R22" i="1"/>
  <c r="Q22" i="1"/>
  <c r="P22" i="1"/>
  <c r="E22" i="1"/>
  <c r="T22" i="1" s="1"/>
  <c r="U21" i="1"/>
  <c r="T21" i="1"/>
  <c r="S21" i="1"/>
  <c r="R21" i="1"/>
  <c r="Q21" i="1"/>
  <c r="P21" i="1"/>
  <c r="E21" i="1"/>
  <c r="S20" i="1"/>
  <c r="R20" i="1"/>
  <c r="Q20" i="1"/>
  <c r="P20" i="1"/>
  <c r="E20" i="1"/>
  <c r="U20" i="1" s="1"/>
  <c r="S19" i="1"/>
  <c r="R19" i="1"/>
  <c r="Q19" i="1"/>
  <c r="P19" i="1"/>
  <c r="E19" i="1"/>
  <c r="O17" i="1"/>
  <c r="N17" i="1"/>
  <c r="M17" i="1"/>
  <c r="L17" i="1"/>
  <c r="K17" i="1"/>
  <c r="S17" i="1" s="1"/>
  <c r="J17" i="1"/>
  <c r="I17" i="1"/>
  <c r="Q17" i="1" s="1"/>
  <c r="H17" i="1"/>
  <c r="G17" i="1"/>
  <c r="F17" i="1"/>
  <c r="C17" i="1"/>
  <c r="B17" i="1"/>
  <c r="S16" i="1"/>
  <c r="R16" i="1"/>
  <c r="Q16" i="1"/>
  <c r="P16" i="1"/>
  <c r="E16" i="1"/>
  <c r="U16" i="1" s="1"/>
  <c r="S15" i="1"/>
  <c r="R15" i="1"/>
  <c r="Q15" i="1"/>
  <c r="P15" i="1"/>
  <c r="E15" i="1"/>
  <c r="S14" i="1"/>
  <c r="R14" i="1"/>
  <c r="Q14" i="1"/>
  <c r="P14" i="1"/>
  <c r="T14" i="1" s="1"/>
  <c r="E14" i="1"/>
  <c r="U14" i="1" s="1"/>
  <c r="T13" i="1"/>
  <c r="S13" i="1"/>
  <c r="R13" i="1"/>
  <c r="Q13" i="1"/>
  <c r="P13" i="1"/>
  <c r="E13" i="1"/>
  <c r="U13" i="1" s="1"/>
  <c r="S12" i="1"/>
  <c r="R12" i="1"/>
  <c r="Q12" i="1"/>
  <c r="P12" i="1"/>
  <c r="E12" i="1"/>
  <c r="U12" i="1" s="1"/>
  <c r="S11" i="1"/>
  <c r="R11" i="1"/>
  <c r="Q11" i="1"/>
  <c r="P11" i="1"/>
  <c r="E11" i="1"/>
  <c r="T11" i="1" s="1"/>
  <c r="S10" i="1"/>
  <c r="R10" i="1"/>
  <c r="Q10" i="1"/>
  <c r="P10" i="1"/>
  <c r="E10" i="1"/>
  <c r="T10" i="1" s="1"/>
  <c r="T9" i="1"/>
  <c r="S9" i="1"/>
  <c r="R9" i="1"/>
  <c r="Q9" i="1"/>
  <c r="P9" i="1"/>
  <c r="E9" i="1"/>
  <c r="U9" i="1" s="1"/>
  <c r="T53" i="11" l="1"/>
  <c r="U40" i="1"/>
  <c r="U52" i="1"/>
  <c r="T52" i="1"/>
  <c r="E74" i="1"/>
  <c r="U15" i="5"/>
  <c r="T15" i="5"/>
  <c r="E32" i="6"/>
  <c r="R35" i="6"/>
  <c r="E17" i="7"/>
  <c r="Q73" i="10"/>
  <c r="U14" i="11"/>
  <c r="T14" i="11"/>
  <c r="U14" i="12"/>
  <c r="P17" i="12"/>
  <c r="P87" i="12"/>
  <c r="U12" i="13"/>
  <c r="T12" i="13"/>
  <c r="E74" i="14"/>
  <c r="S87" i="15"/>
  <c r="Q87" i="17"/>
  <c r="Q115" i="17" s="1"/>
  <c r="E74" i="20"/>
  <c r="T103" i="4"/>
  <c r="U103" i="4"/>
  <c r="S35" i="6"/>
  <c r="Q17" i="12"/>
  <c r="U92" i="12"/>
  <c r="T92" i="12"/>
  <c r="U53" i="14"/>
  <c r="T53" i="14"/>
  <c r="P35" i="19"/>
  <c r="R74" i="2"/>
  <c r="U19" i="5"/>
  <c r="T19" i="5"/>
  <c r="R17" i="1"/>
  <c r="P32" i="1"/>
  <c r="U34" i="2"/>
  <c r="U38" i="2"/>
  <c r="U92" i="4"/>
  <c r="T92" i="4"/>
  <c r="U90" i="6"/>
  <c r="T90" i="6"/>
  <c r="Q55" i="7"/>
  <c r="U30" i="8"/>
  <c r="T30" i="8"/>
  <c r="U13" i="10"/>
  <c r="T13" i="10"/>
  <c r="U10" i="11"/>
  <c r="T10" i="11"/>
  <c r="P73" i="13"/>
  <c r="S35" i="16"/>
  <c r="U21" i="18"/>
  <c r="T21" i="18"/>
  <c r="U53" i="18"/>
  <c r="T53" i="18"/>
  <c r="U88" i="18"/>
  <c r="T88" i="18"/>
  <c r="P73" i="19"/>
  <c r="T57" i="20"/>
  <c r="U57" i="20"/>
  <c r="U65" i="20"/>
  <c r="T65" i="20"/>
  <c r="I114" i="13"/>
  <c r="J114" i="8"/>
  <c r="Q35" i="1"/>
  <c r="E61" i="4"/>
  <c r="P73" i="5"/>
  <c r="T89" i="9"/>
  <c r="U89" i="9"/>
  <c r="Q69" i="13"/>
  <c r="Q73" i="13"/>
  <c r="E26" i="14"/>
  <c r="U88" i="14"/>
  <c r="T88" i="14"/>
  <c r="E73" i="15"/>
  <c r="U49" i="18"/>
  <c r="T49" i="18"/>
  <c r="T57" i="18"/>
  <c r="U57" i="18"/>
  <c r="Q17" i="20"/>
  <c r="E26" i="20"/>
  <c r="T26" i="20" s="1"/>
  <c r="U30" i="20"/>
  <c r="U34" i="20"/>
  <c r="U88" i="20"/>
  <c r="T88" i="20"/>
  <c r="F114" i="16"/>
  <c r="L115" i="15"/>
  <c r="R115" i="15" s="1"/>
  <c r="L114" i="15"/>
  <c r="R114" i="15" s="1"/>
  <c r="U34" i="14"/>
  <c r="T34" i="14"/>
  <c r="T25" i="16"/>
  <c r="U25" i="16"/>
  <c r="U41" i="18"/>
  <c r="T41" i="18"/>
  <c r="U98" i="17"/>
  <c r="T98" i="17"/>
  <c r="O115" i="5"/>
  <c r="O114" i="5"/>
  <c r="U41" i="1"/>
  <c r="T41" i="1"/>
  <c r="T72" i="2"/>
  <c r="U11" i="8"/>
  <c r="T11" i="8"/>
  <c r="R87" i="8"/>
  <c r="S35" i="9"/>
  <c r="T21" i="16"/>
  <c r="U21" i="16"/>
  <c r="T38" i="17"/>
  <c r="E42" i="17"/>
  <c r="T46" i="17"/>
  <c r="U46" i="17"/>
  <c r="T50" i="20"/>
  <c r="U50" i="20"/>
  <c r="E82" i="4"/>
  <c r="O115" i="20"/>
  <c r="U102" i="15"/>
  <c r="T102" i="15"/>
  <c r="T103" i="13"/>
  <c r="U111" i="13"/>
  <c r="T111" i="13"/>
  <c r="U112" i="7"/>
  <c r="T112" i="7"/>
  <c r="T103" i="2"/>
  <c r="U103" i="2"/>
  <c r="U30" i="12"/>
  <c r="T30" i="12"/>
  <c r="U16" i="15"/>
  <c r="T16" i="15"/>
  <c r="T46" i="20"/>
  <c r="U46" i="20"/>
  <c r="T93" i="20"/>
  <c r="U93" i="20"/>
  <c r="O114" i="15"/>
  <c r="O115" i="15"/>
  <c r="U107" i="18"/>
  <c r="T107" i="18"/>
  <c r="N115" i="3"/>
  <c r="N114" i="3"/>
  <c r="S87" i="2"/>
  <c r="U22" i="18"/>
  <c r="T22" i="18"/>
  <c r="S42" i="2"/>
  <c r="U45" i="11"/>
  <c r="U53" i="11"/>
  <c r="U88" i="11"/>
  <c r="T88" i="11"/>
  <c r="U19" i="12"/>
  <c r="T19" i="12"/>
  <c r="Q35" i="15"/>
  <c r="S35" i="15"/>
  <c r="T54" i="4"/>
  <c r="U54" i="4"/>
  <c r="U57" i="4"/>
  <c r="U65" i="4"/>
  <c r="T90" i="5"/>
  <c r="T94" i="5"/>
  <c r="U14" i="6"/>
  <c r="U37" i="6"/>
  <c r="T37" i="6"/>
  <c r="T71" i="7"/>
  <c r="U88" i="7"/>
  <c r="T88" i="7"/>
  <c r="P42" i="8"/>
  <c r="T89" i="17"/>
  <c r="U94" i="17"/>
  <c r="T94" i="17"/>
  <c r="T93" i="18"/>
  <c r="U93" i="18"/>
  <c r="T13" i="19"/>
  <c r="U13" i="19"/>
  <c r="T89" i="20"/>
  <c r="U89" i="20"/>
  <c r="T104" i="1"/>
  <c r="B114" i="14"/>
  <c r="U23" i="2"/>
  <c r="U66" i="2"/>
  <c r="T28" i="3"/>
  <c r="U40" i="3"/>
  <c r="T34" i="4"/>
  <c r="T45" i="4"/>
  <c r="U50" i="4"/>
  <c r="T50" i="4"/>
  <c r="S35" i="5"/>
  <c r="R55" i="5"/>
  <c r="E35" i="8"/>
  <c r="E55" i="8"/>
  <c r="T58" i="8"/>
  <c r="U12" i="9"/>
  <c r="U21" i="9"/>
  <c r="T21" i="9"/>
  <c r="T37" i="11"/>
  <c r="T71" i="11"/>
  <c r="T11" i="12"/>
  <c r="P32" i="13"/>
  <c r="U40" i="13"/>
  <c r="R55" i="13"/>
  <c r="T90" i="13"/>
  <c r="T15" i="14"/>
  <c r="U15" i="14"/>
  <c r="R73" i="15"/>
  <c r="U90" i="15"/>
  <c r="T90" i="15"/>
  <c r="R73" i="17"/>
  <c r="U90" i="17"/>
  <c r="T90" i="17"/>
  <c r="E82" i="12"/>
  <c r="L114" i="20"/>
  <c r="R114" i="20" s="1"/>
  <c r="C114" i="14"/>
  <c r="T101" i="14"/>
  <c r="U109" i="14"/>
  <c r="T109" i="14"/>
  <c r="D114" i="11"/>
  <c r="T107" i="9"/>
  <c r="H114" i="6"/>
  <c r="U89" i="2"/>
  <c r="T89" i="2"/>
  <c r="T58" i="2"/>
  <c r="U63" i="2"/>
  <c r="T63" i="2"/>
  <c r="E73" i="2"/>
  <c r="U9" i="3"/>
  <c r="T9" i="3"/>
  <c r="U64" i="3"/>
  <c r="T64" i="3"/>
  <c r="U38" i="4"/>
  <c r="T91" i="5"/>
  <c r="U91" i="5"/>
  <c r="T10" i="6"/>
  <c r="T34" i="7"/>
  <c r="U72" i="7"/>
  <c r="T72" i="7"/>
  <c r="T13" i="9"/>
  <c r="U13" i="9"/>
  <c r="U22" i="10"/>
  <c r="T22" i="10"/>
  <c r="E26" i="10"/>
  <c r="U88" i="10"/>
  <c r="T88" i="10"/>
  <c r="T34" i="11"/>
  <c r="R73" i="13"/>
  <c r="T64" i="15"/>
  <c r="U64" i="15"/>
  <c r="T67" i="15"/>
  <c r="Q87" i="16"/>
  <c r="T11" i="17"/>
  <c r="R74" i="18"/>
  <c r="R73" i="19"/>
  <c r="T95" i="19"/>
  <c r="U95" i="19"/>
  <c r="N114" i="17"/>
  <c r="U105" i="16"/>
  <c r="T105" i="16"/>
  <c r="N115" i="10"/>
  <c r="E26" i="4"/>
  <c r="T26" i="4" s="1"/>
  <c r="U10" i="18"/>
  <c r="J114" i="15"/>
  <c r="T105" i="2"/>
  <c r="U105" i="2"/>
  <c r="T22" i="4"/>
  <c r="Q74" i="11"/>
  <c r="S74" i="11"/>
  <c r="U16" i="2"/>
  <c r="U40" i="2"/>
  <c r="T40" i="2"/>
  <c r="R73" i="5"/>
  <c r="U94" i="15"/>
  <c r="T94" i="15"/>
  <c r="U22" i="1"/>
  <c r="P35" i="2"/>
  <c r="R35" i="2"/>
  <c r="U52" i="19"/>
  <c r="T45" i="11"/>
  <c r="T53" i="10"/>
  <c r="U30" i="4"/>
  <c r="U34" i="6"/>
  <c r="T34" i="6"/>
  <c r="T30" i="7"/>
  <c r="T10" i="13"/>
  <c r="U40" i="15"/>
  <c r="U53" i="16"/>
  <c r="U47" i="2"/>
  <c r="U28" i="17"/>
  <c r="T28" i="17"/>
  <c r="U24" i="2"/>
  <c r="T72" i="5"/>
  <c r="U72" i="5"/>
  <c r="T38" i="7"/>
  <c r="T13" i="8"/>
  <c r="U13" i="8"/>
  <c r="T20" i="8"/>
  <c r="S35" i="8"/>
  <c r="T52" i="8"/>
  <c r="U52" i="8"/>
  <c r="U59" i="8"/>
  <c r="T30" i="10"/>
  <c r="T16" i="11"/>
  <c r="T38" i="11"/>
  <c r="T54" i="11"/>
  <c r="T94" i="12"/>
  <c r="T44" i="13"/>
  <c r="U49" i="13"/>
  <c r="T49" i="13"/>
  <c r="U13" i="15"/>
  <c r="S17" i="15"/>
  <c r="Q17" i="15"/>
  <c r="U38" i="16"/>
  <c r="T38" i="16"/>
  <c r="T46" i="16"/>
  <c r="U46" i="16"/>
  <c r="T49" i="16"/>
  <c r="T44" i="17"/>
  <c r="U44" i="17"/>
  <c r="Q73" i="5"/>
  <c r="T45" i="7"/>
  <c r="T91" i="13"/>
  <c r="U91" i="13"/>
  <c r="T51" i="15"/>
  <c r="T64" i="5"/>
  <c r="U49" i="1"/>
  <c r="T49" i="1"/>
  <c r="U10" i="1"/>
  <c r="T37" i="1"/>
  <c r="U11" i="14"/>
  <c r="T11" i="14"/>
  <c r="Q74" i="16"/>
  <c r="S74" i="16"/>
  <c r="T22" i="7"/>
  <c r="T89" i="8"/>
  <c r="T65" i="11"/>
  <c r="U40" i="5"/>
  <c r="T52" i="5"/>
  <c r="Q87" i="6"/>
  <c r="T65" i="10"/>
  <c r="U89" i="11"/>
  <c r="T89" i="11"/>
  <c r="T59" i="12"/>
  <c r="U59" i="12"/>
  <c r="P73" i="8"/>
  <c r="R73" i="8"/>
  <c r="U93" i="14"/>
  <c r="U13" i="2"/>
  <c r="U67" i="2"/>
  <c r="T14" i="3"/>
  <c r="T65" i="13"/>
  <c r="U65" i="13"/>
  <c r="U20" i="17"/>
  <c r="T20" i="17"/>
  <c r="U14" i="3"/>
  <c r="U60" i="3"/>
  <c r="Q17" i="5"/>
  <c r="U17" i="5" s="1"/>
  <c r="S17" i="5"/>
  <c r="R17" i="5"/>
  <c r="T29" i="5"/>
  <c r="U39" i="7"/>
  <c r="T39" i="7"/>
  <c r="U40" i="8"/>
  <c r="P75" i="20"/>
  <c r="C114" i="16"/>
  <c r="R75" i="1"/>
  <c r="U91" i="1"/>
  <c r="T91" i="1"/>
  <c r="Q17" i="2"/>
  <c r="T90" i="2"/>
  <c r="T37" i="3"/>
  <c r="U72" i="3"/>
  <c r="Q74" i="3"/>
  <c r="U92" i="3"/>
  <c r="T92" i="3"/>
  <c r="U11" i="4"/>
  <c r="T72" i="6"/>
  <c r="T91" i="9"/>
  <c r="T46" i="10"/>
  <c r="U51" i="10"/>
  <c r="T51" i="10"/>
  <c r="U25" i="11"/>
  <c r="T25" i="11"/>
  <c r="U29" i="11"/>
  <c r="T29" i="11"/>
  <c r="S35" i="11"/>
  <c r="Q35" i="11"/>
  <c r="R35" i="12"/>
  <c r="U15" i="13"/>
  <c r="T22" i="13"/>
  <c r="U34" i="16"/>
  <c r="U91" i="18"/>
  <c r="T91" i="18"/>
  <c r="S75" i="20"/>
  <c r="H114" i="18"/>
  <c r="T104" i="5"/>
  <c r="U104" i="5"/>
  <c r="D114" i="4"/>
  <c r="E26" i="1"/>
  <c r="U26" i="1" s="1"/>
  <c r="U66" i="7"/>
  <c r="T66" i="7"/>
  <c r="U93" i="1"/>
  <c r="U15" i="6"/>
  <c r="T11" i="7"/>
  <c r="T19" i="7"/>
  <c r="U57" i="11"/>
  <c r="T100" i="17"/>
  <c r="S35" i="2"/>
  <c r="U93" i="8"/>
  <c r="U15" i="10"/>
  <c r="T15" i="10"/>
  <c r="U51" i="12"/>
  <c r="T51" i="12"/>
  <c r="U25" i="15"/>
  <c r="T25" i="15"/>
  <c r="U71" i="3"/>
  <c r="U19" i="4"/>
  <c r="Q87" i="3"/>
  <c r="Q114" i="3" s="1"/>
  <c r="U14" i="13"/>
  <c r="R17" i="2"/>
  <c r="T15" i="3"/>
  <c r="T41" i="3"/>
  <c r="T53" i="3"/>
  <c r="T41" i="5"/>
  <c r="T54" i="6"/>
  <c r="E73" i="6"/>
  <c r="T92" i="6"/>
  <c r="T24" i="7"/>
  <c r="U24" i="7"/>
  <c r="Q35" i="12"/>
  <c r="E17" i="14"/>
  <c r="T20" i="14"/>
  <c r="E35" i="16"/>
  <c r="U89" i="16"/>
  <c r="T39" i="18"/>
  <c r="K114" i="10"/>
  <c r="F114" i="4"/>
  <c r="U95" i="10"/>
  <c r="T95" i="10"/>
  <c r="T49" i="11"/>
  <c r="U72" i="11"/>
  <c r="T72" i="11"/>
  <c r="T53" i="7"/>
  <c r="U89" i="18"/>
  <c r="U10" i="13"/>
  <c r="T60" i="13"/>
  <c r="U108" i="17"/>
  <c r="T108" i="17"/>
  <c r="T19" i="4"/>
  <c r="U96" i="6"/>
  <c r="T96" i="6"/>
  <c r="U29" i="15"/>
  <c r="T29" i="15"/>
  <c r="D114" i="9"/>
  <c r="T39" i="12"/>
  <c r="U39" i="12"/>
  <c r="U53" i="13"/>
  <c r="T53" i="13"/>
  <c r="S32" i="15"/>
  <c r="T91" i="3"/>
  <c r="Q32" i="2"/>
  <c r="S32" i="2"/>
  <c r="U38" i="3"/>
  <c r="T45" i="3"/>
  <c r="T65" i="3"/>
  <c r="T88" i="3"/>
  <c r="T46" i="6"/>
  <c r="U50" i="6"/>
  <c r="T12" i="7"/>
  <c r="T23" i="10"/>
  <c r="U47" i="10"/>
  <c r="T47" i="10"/>
  <c r="U21" i="11"/>
  <c r="T21" i="11"/>
  <c r="U10" i="12"/>
  <c r="U21" i="12"/>
  <c r="T21" i="12"/>
  <c r="U23" i="13"/>
  <c r="T23" i="13"/>
  <c r="T41" i="13"/>
  <c r="U21" i="14"/>
  <c r="T21" i="14"/>
  <c r="U25" i="14"/>
  <c r="T25" i="14"/>
  <c r="T40" i="14"/>
  <c r="U95" i="14"/>
  <c r="T95" i="14"/>
  <c r="U11" i="15"/>
  <c r="T11" i="15"/>
  <c r="R74" i="15"/>
  <c r="U54" i="16"/>
  <c r="U67" i="16"/>
  <c r="T67" i="16"/>
  <c r="U90" i="16"/>
  <c r="T90" i="16"/>
  <c r="U25" i="20"/>
  <c r="T25" i="20"/>
  <c r="T52" i="20"/>
  <c r="J114" i="18"/>
  <c r="O114" i="12"/>
  <c r="U94" i="13"/>
  <c r="T94" i="13"/>
  <c r="T93" i="2"/>
  <c r="T15" i="4"/>
  <c r="U23" i="4"/>
  <c r="T23" i="4"/>
  <c r="T66" i="11"/>
  <c r="U66" i="11"/>
  <c r="E55" i="12"/>
  <c r="U88" i="16"/>
  <c r="R55" i="2"/>
  <c r="U54" i="7"/>
  <c r="T54" i="7"/>
  <c r="R17" i="19"/>
  <c r="T44" i="5"/>
  <c r="T57" i="5"/>
  <c r="U57" i="5"/>
  <c r="U51" i="8"/>
  <c r="U63" i="8"/>
  <c r="U94" i="8"/>
  <c r="T94" i="8"/>
  <c r="T72" i="16"/>
  <c r="U47" i="17"/>
  <c r="U111" i="14"/>
  <c r="T111" i="14"/>
  <c r="N115" i="5"/>
  <c r="U50" i="1"/>
  <c r="T10" i="3"/>
  <c r="T25" i="5"/>
  <c r="S74" i="6"/>
  <c r="S73" i="1"/>
  <c r="U24" i="8"/>
  <c r="T20" i="1"/>
  <c r="P35" i="1"/>
  <c r="T35" i="1" s="1"/>
  <c r="U11" i="2"/>
  <c r="T11" i="2"/>
  <c r="E17" i="1"/>
  <c r="S35" i="1"/>
  <c r="T29" i="2"/>
  <c r="U15" i="3"/>
  <c r="T54" i="3"/>
  <c r="U54" i="3"/>
  <c r="U57" i="3"/>
  <c r="T14" i="5"/>
  <c r="T22" i="5"/>
  <c r="T66" i="6"/>
  <c r="S17" i="8"/>
  <c r="U57" i="9"/>
  <c r="R74" i="9"/>
  <c r="S69" i="10"/>
  <c r="U71" i="14"/>
  <c r="S73" i="14"/>
  <c r="U28" i="16"/>
  <c r="T28" i="16"/>
  <c r="T31" i="16"/>
  <c r="U59" i="16"/>
  <c r="T59" i="16"/>
  <c r="S73" i="20"/>
  <c r="K114" i="18"/>
  <c r="F114" i="13"/>
  <c r="U37" i="20"/>
  <c r="U105" i="18"/>
  <c r="T105" i="18"/>
  <c r="H114" i="7"/>
  <c r="C114" i="4"/>
  <c r="T14" i="6"/>
  <c r="S26" i="7"/>
  <c r="R17" i="8"/>
  <c r="R35" i="9"/>
  <c r="T71" i="10"/>
  <c r="E61" i="11"/>
  <c r="U61" i="11" s="1"/>
  <c r="U11" i="13"/>
  <c r="E68" i="13"/>
  <c r="T10" i="14"/>
  <c r="E55" i="15"/>
  <c r="E17" i="16"/>
  <c r="E73" i="16"/>
  <c r="E75" i="17"/>
  <c r="E26" i="19"/>
  <c r="U10" i="20"/>
  <c r="K114" i="20"/>
  <c r="B114" i="19"/>
  <c r="N114" i="16"/>
  <c r="F114" i="14"/>
  <c r="C114" i="9"/>
  <c r="H114" i="4"/>
  <c r="O114" i="3"/>
  <c r="U103" i="14"/>
  <c r="T103" i="14"/>
  <c r="B114" i="16"/>
  <c r="E82" i="13"/>
  <c r="B114" i="11"/>
  <c r="F114" i="6"/>
  <c r="E35" i="4"/>
  <c r="U35" i="4" s="1"/>
  <c r="U30" i="5"/>
  <c r="T15" i="6"/>
  <c r="U59" i="6"/>
  <c r="U91" i="7"/>
  <c r="T41" i="8"/>
  <c r="U41" i="8"/>
  <c r="U31" i="10"/>
  <c r="U58" i="11"/>
  <c r="T58" i="11"/>
  <c r="T38" i="13"/>
  <c r="U10" i="14"/>
  <c r="E17" i="17"/>
  <c r="Q35" i="17"/>
  <c r="S35" i="17"/>
  <c r="E61" i="18"/>
  <c r="E74" i="19"/>
  <c r="U11" i="20"/>
  <c r="T15" i="20"/>
  <c r="B114" i="1"/>
  <c r="D114" i="16"/>
  <c r="G114" i="6"/>
  <c r="M114" i="4"/>
  <c r="S114" i="4" s="1"/>
  <c r="U66" i="5"/>
  <c r="T66" i="5"/>
  <c r="S74" i="5"/>
  <c r="U10" i="7"/>
  <c r="Q35" i="7"/>
  <c r="S87" i="7"/>
  <c r="T15" i="8"/>
  <c r="E17" i="10"/>
  <c r="U47" i="11"/>
  <c r="T47" i="11"/>
  <c r="P87" i="14"/>
  <c r="Q55" i="16"/>
  <c r="Q74" i="18"/>
  <c r="P87" i="18"/>
  <c r="E35" i="20"/>
  <c r="T35" i="20" s="1"/>
  <c r="T54" i="20"/>
  <c r="U54" i="20"/>
  <c r="P74" i="20"/>
  <c r="R74" i="20"/>
  <c r="D114" i="1"/>
  <c r="J114" i="19"/>
  <c r="G114" i="16"/>
  <c r="T107" i="15"/>
  <c r="U107" i="15"/>
  <c r="F114" i="11"/>
  <c r="K114" i="9"/>
  <c r="T45" i="1"/>
  <c r="S17" i="2"/>
  <c r="T16" i="4"/>
  <c r="U15" i="1"/>
  <c r="U19" i="1"/>
  <c r="U34" i="1"/>
  <c r="P73" i="2"/>
  <c r="P35" i="3"/>
  <c r="U16" i="4"/>
  <c r="U19" i="8"/>
  <c r="T19" i="8"/>
  <c r="S26" i="8"/>
  <c r="E68" i="9"/>
  <c r="S35" i="10"/>
  <c r="P74" i="10"/>
  <c r="R26" i="13"/>
  <c r="U71" i="15"/>
  <c r="T71" i="15"/>
  <c r="Q74" i="20"/>
  <c r="H114" i="16"/>
  <c r="G114" i="11"/>
  <c r="J114" i="6"/>
  <c r="U40" i="10"/>
  <c r="U63" i="10"/>
  <c r="T63" i="10"/>
  <c r="S74" i="10"/>
  <c r="S26" i="13"/>
  <c r="E35" i="13"/>
  <c r="R74" i="14"/>
  <c r="R17" i="17"/>
  <c r="U21" i="17"/>
  <c r="T21" i="17"/>
  <c r="Q32" i="17"/>
  <c r="U58" i="19"/>
  <c r="T58" i="19"/>
  <c r="O114" i="13"/>
  <c r="H114" i="11"/>
  <c r="U58" i="10"/>
  <c r="T66" i="10"/>
  <c r="T72" i="10"/>
  <c r="S87" i="10"/>
  <c r="U34" i="12"/>
  <c r="U93" i="12"/>
  <c r="T93" i="12"/>
  <c r="T45" i="13"/>
  <c r="E35" i="14"/>
  <c r="T15" i="15"/>
  <c r="U45" i="15"/>
  <c r="T45" i="15"/>
  <c r="U53" i="15"/>
  <c r="T53" i="15"/>
  <c r="P68" i="15"/>
  <c r="T10" i="16"/>
  <c r="R26" i="18"/>
  <c r="T23" i="19"/>
  <c r="T72" i="19"/>
  <c r="U15" i="20"/>
  <c r="P35" i="20"/>
  <c r="U102" i="1"/>
  <c r="T112" i="19"/>
  <c r="U112" i="19"/>
  <c r="J114" i="16"/>
  <c r="T103" i="16"/>
  <c r="I114" i="11"/>
  <c r="T99" i="10"/>
  <c r="L114" i="6"/>
  <c r="R114" i="6" s="1"/>
  <c r="H114" i="3"/>
  <c r="T53" i="1"/>
  <c r="Q74" i="1"/>
  <c r="P32" i="3"/>
  <c r="Q35" i="4"/>
  <c r="S35" i="4"/>
  <c r="U38" i="1"/>
  <c r="R74" i="1"/>
  <c r="S73" i="2"/>
  <c r="S17" i="3"/>
  <c r="Q17" i="7"/>
  <c r="E55" i="7"/>
  <c r="P17" i="10"/>
  <c r="T17" i="10" s="1"/>
  <c r="R17" i="10"/>
  <c r="T52" i="10"/>
  <c r="U52" i="10"/>
  <c r="U67" i="12"/>
  <c r="T67" i="12"/>
  <c r="T20" i="19"/>
  <c r="U20" i="19"/>
  <c r="U39" i="19"/>
  <c r="T39" i="19"/>
  <c r="E82" i="11"/>
  <c r="I114" i="1"/>
  <c r="F114" i="18"/>
  <c r="T105" i="14"/>
  <c r="U103" i="11"/>
  <c r="C114" i="5"/>
  <c r="T105" i="4"/>
  <c r="P17" i="7"/>
  <c r="E74" i="8"/>
  <c r="U11" i="1"/>
  <c r="S26" i="1"/>
  <c r="U46" i="1"/>
  <c r="S74" i="1"/>
  <c r="T22" i="2"/>
  <c r="T13" i="3"/>
  <c r="T12" i="4"/>
  <c r="U20" i="4"/>
  <c r="U89" i="4"/>
  <c r="T10" i="7"/>
  <c r="R17" i="7"/>
  <c r="Q32" i="7"/>
  <c r="P87" i="8"/>
  <c r="U60" i="9"/>
  <c r="S17" i="10"/>
  <c r="U41" i="10"/>
  <c r="T41" i="10"/>
  <c r="E73" i="13"/>
  <c r="E73" i="14"/>
  <c r="E74" i="16"/>
  <c r="T10" i="17"/>
  <c r="U95" i="17"/>
  <c r="E35" i="18"/>
  <c r="T24" i="19"/>
  <c r="U24" i="19"/>
  <c r="U31" i="19"/>
  <c r="E73" i="20"/>
  <c r="T92" i="20"/>
  <c r="G114" i="18"/>
  <c r="K114" i="11"/>
  <c r="U105" i="9"/>
  <c r="H114" i="8"/>
  <c r="D114" i="5"/>
  <c r="C114" i="2"/>
  <c r="E42" i="18"/>
  <c r="T34" i="19"/>
  <c r="S17" i="20"/>
  <c r="E82" i="16"/>
  <c r="E82" i="5"/>
  <c r="C114" i="20"/>
  <c r="D114" i="18"/>
  <c r="M114" i="12"/>
  <c r="S114" i="12" s="1"/>
  <c r="C114" i="11"/>
  <c r="M114" i="10"/>
  <c r="S114" i="10" s="1"/>
  <c r="B114" i="9"/>
  <c r="B114" i="7"/>
  <c r="J114" i="2"/>
  <c r="S69" i="3"/>
  <c r="E32" i="4"/>
  <c r="T32" i="4" s="1"/>
  <c r="R55" i="6"/>
  <c r="R73" i="6"/>
  <c r="U19" i="7"/>
  <c r="T38" i="8"/>
  <c r="U10" i="9"/>
  <c r="R17" i="9"/>
  <c r="R73" i="9"/>
  <c r="E73" i="10"/>
  <c r="U19" i="11"/>
  <c r="S35" i="12"/>
  <c r="Q73" i="12"/>
  <c r="T37" i="14"/>
  <c r="E42" i="15"/>
  <c r="Q35" i="19"/>
  <c r="S42" i="19"/>
  <c r="S35" i="20"/>
  <c r="F114" i="1"/>
  <c r="D114" i="19"/>
  <c r="D114" i="17"/>
  <c r="J114" i="14"/>
  <c r="B114" i="6"/>
  <c r="L114" i="5"/>
  <c r="R114" i="5" s="1"/>
  <c r="I114" i="3"/>
  <c r="P26" i="7"/>
  <c r="T26" i="7" s="1"/>
  <c r="Q17" i="9"/>
  <c r="P26" i="10"/>
  <c r="T34" i="10"/>
  <c r="T15" i="12"/>
  <c r="R73" i="12"/>
  <c r="P35" i="13"/>
  <c r="T35" i="13" s="1"/>
  <c r="U46" i="13"/>
  <c r="P74" i="13"/>
  <c r="E68" i="14"/>
  <c r="R75" i="14"/>
  <c r="T15" i="17"/>
  <c r="R35" i="19"/>
  <c r="G114" i="1"/>
  <c r="F114" i="17"/>
  <c r="K114" i="14"/>
  <c r="B114" i="10"/>
  <c r="C114" i="6"/>
  <c r="M114" i="5"/>
  <c r="S114" i="5" s="1"/>
  <c r="J114" i="3"/>
  <c r="E68" i="12"/>
  <c r="Q35" i="13"/>
  <c r="U35" i="13" s="1"/>
  <c r="Q74" i="13"/>
  <c r="E17" i="15"/>
  <c r="E35" i="15"/>
  <c r="R35" i="16"/>
  <c r="T22" i="17"/>
  <c r="U10" i="19"/>
  <c r="E55" i="20"/>
  <c r="H114" i="1"/>
  <c r="G114" i="17"/>
  <c r="B114" i="15"/>
  <c r="L114" i="14"/>
  <c r="R114" i="14" s="1"/>
  <c r="C114" i="10"/>
  <c r="B114" i="8"/>
  <c r="D114" i="6"/>
  <c r="B114" i="4"/>
  <c r="K114" i="3"/>
  <c r="T71" i="3"/>
  <c r="U14" i="4"/>
  <c r="R17" i="4"/>
  <c r="E68" i="4"/>
  <c r="E55" i="5"/>
  <c r="E74" i="7"/>
  <c r="T46" i="8"/>
  <c r="Q87" i="8"/>
  <c r="Q115" i="8" s="1"/>
  <c r="E35" i="10"/>
  <c r="R42" i="10"/>
  <c r="Q17" i="13"/>
  <c r="Q32" i="13"/>
  <c r="E55" i="13"/>
  <c r="T38" i="14"/>
  <c r="U14" i="15"/>
  <c r="P17" i="15"/>
  <c r="U31" i="15"/>
  <c r="P35" i="15"/>
  <c r="S74" i="15"/>
  <c r="U91" i="15"/>
  <c r="U66" i="16"/>
  <c r="U34" i="17"/>
  <c r="U41" i="17"/>
  <c r="R74" i="17"/>
  <c r="T15" i="18"/>
  <c r="T45" i="18"/>
  <c r="Q73" i="19"/>
  <c r="K114" i="19"/>
  <c r="K114" i="17"/>
  <c r="G114" i="15"/>
  <c r="H114" i="12"/>
  <c r="H114" i="10"/>
  <c r="G114" i="8"/>
  <c r="I114" i="6"/>
  <c r="G114" i="4"/>
  <c r="Q68" i="20"/>
  <c r="E68" i="20"/>
  <c r="T44" i="20"/>
  <c r="U39" i="20"/>
  <c r="E75" i="20"/>
  <c r="E32" i="20"/>
  <c r="P32" i="20"/>
  <c r="U29" i="20"/>
  <c r="T28" i="20"/>
  <c r="R26" i="20"/>
  <c r="T24" i="20"/>
  <c r="P55" i="20"/>
  <c r="R55" i="20"/>
  <c r="Q55" i="20"/>
  <c r="S55" i="20"/>
  <c r="S69" i="20"/>
  <c r="E69" i="20"/>
  <c r="R75" i="20"/>
  <c r="P69" i="20"/>
  <c r="T69" i="20" s="1"/>
  <c r="T111" i="20"/>
  <c r="T109" i="20"/>
  <c r="T105" i="20"/>
  <c r="T107" i="20"/>
  <c r="T103" i="20"/>
  <c r="T101" i="20"/>
  <c r="U63" i="19"/>
  <c r="R68" i="19"/>
  <c r="U64" i="19"/>
  <c r="Q68" i="19"/>
  <c r="E42" i="19"/>
  <c r="P42" i="19"/>
  <c r="Q42" i="19"/>
  <c r="R42" i="19"/>
  <c r="Q32" i="19"/>
  <c r="S32" i="19"/>
  <c r="S69" i="19"/>
  <c r="P32" i="19"/>
  <c r="R32" i="19"/>
  <c r="Q26" i="19"/>
  <c r="S26" i="19"/>
  <c r="P55" i="19"/>
  <c r="E55" i="19"/>
  <c r="R61" i="19"/>
  <c r="P69" i="19"/>
  <c r="T69" i="19" s="1"/>
  <c r="R75" i="19"/>
  <c r="Q75" i="19"/>
  <c r="U75" i="19" s="1"/>
  <c r="E61" i="19"/>
  <c r="U61" i="19" s="1"/>
  <c r="E69" i="19"/>
  <c r="S75" i="19"/>
  <c r="T104" i="19"/>
  <c r="T106" i="19"/>
  <c r="U102" i="19"/>
  <c r="L114" i="19"/>
  <c r="R114" i="19" s="1"/>
  <c r="T98" i="19"/>
  <c r="E68" i="18"/>
  <c r="T65" i="18"/>
  <c r="Q68" i="18"/>
  <c r="E55" i="18"/>
  <c r="E75" i="18"/>
  <c r="E32" i="18"/>
  <c r="U32" i="18" s="1"/>
  <c r="Q26" i="18"/>
  <c r="U26" i="18" s="1"/>
  <c r="P26" i="18"/>
  <c r="T25" i="18"/>
  <c r="S26" i="18"/>
  <c r="Q55" i="18"/>
  <c r="U55" i="18" s="1"/>
  <c r="E69" i="18"/>
  <c r="T59" i="18"/>
  <c r="S69" i="18"/>
  <c r="P75" i="18"/>
  <c r="T75" i="18" s="1"/>
  <c r="T60" i="18"/>
  <c r="S75" i="18"/>
  <c r="R75" i="18"/>
  <c r="U106" i="18"/>
  <c r="T99" i="18"/>
  <c r="P68" i="17"/>
  <c r="U64" i="17"/>
  <c r="T58" i="17"/>
  <c r="U52" i="17"/>
  <c r="T51" i="17"/>
  <c r="E55" i="17"/>
  <c r="P42" i="17"/>
  <c r="R42" i="17"/>
  <c r="E69" i="17"/>
  <c r="U29" i="17"/>
  <c r="P32" i="17"/>
  <c r="R32" i="17"/>
  <c r="E26" i="17"/>
  <c r="U26" i="17" s="1"/>
  <c r="T59" i="17"/>
  <c r="Q61" i="17"/>
  <c r="R69" i="17"/>
  <c r="T112" i="17"/>
  <c r="T110" i="17"/>
  <c r="T104" i="17"/>
  <c r="T106" i="17"/>
  <c r="T102" i="17"/>
  <c r="T65" i="16"/>
  <c r="T58" i="16"/>
  <c r="U57" i="16"/>
  <c r="U50" i="16"/>
  <c r="R55" i="16"/>
  <c r="R69" i="16"/>
  <c r="U39" i="16"/>
  <c r="P42" i="16"/>
  <c r="T42" i="16" s="1"/>
  <c r="Q42" i="16"/>
  <c r="U42" i="16" s="1"/>
  <c r="P26" i="16"/>
  <c r="R26" i="16"/>
  <c r="Q26" i="16"/>
  <c r="E75" i="16"/>
  <c r="S55" i="16"/>
  <c r="Q69" i="16"/>
  <c r="U69" i="16" s="1"/>
  <c r="P75" i="16"/>
  <c r="T75" i="16" s="1"/>
  <c r="P61" i="16"/>
  <c r="Q75" i="16"/>
  <c r="U75" i="16" s="1"/>
  <c r="Q61" i="16"/>
  <c r="S69" i="16"/>
  <c r="R75" i="16"/>
  <c r="E69" i="16"/>
  <c r="U109" i="16"/>
  <c r="U101" i="16"/>
  <c r="T63" i="15"/>
  <c r="R68" i="15"/>
  <c r="E68" i="15"/>
  <c r="T65" i="15"/>
  <c r="R69" i="15"/>
  <c r="T58" i="15"/>
  <c r="T57" i="15"/>
  <c r="U52" i="15"/>
  <c r="E75" i="15"/>
  <c r="T44" i="15"/>
  <c r="R32" i="15"/>
  <c r="R75" i="15"/>
  <c r="E69" i="15"/>
  <c r="R55" i="15"/>
  <c r="S55" i="15"/>
  <c r="U59" i="15"/>
  <c r="S75" i="15"/>
  <c r="Q61" i="15"/>
  <c r="U99" i="15"/>
  <c r="T110" i="15"/>
  <c r="T104" i="15"/>
  <c r="T106" i="15"/>
  <c r="T108" i="15"/>
  <c r="T98" i="15"/>
  <c r="Q68" i="14"/>
  <c r="T52" i="14"/>
  <c r="T48" i="14"/>
  <c r="P42" i="14"/>
  <c r="T42" i="14" s="1"/>
  <c r="R42" i="14"/>
  <c r="E42" i="14"/>
  <c r="U29" i="14"/>
  <c r="T28" i="14"/>
  <c r="P26" i="14"/>
  <c r="Q26" i="14"/>
  <c r="E69" i="14"/>
  <c r="E75" i="14"/>
  <c r="R69" i="14"/>
  <c r="Q75" i="14"/>
  <c r="U75" i="14" s="1"/>
  <c r="T107" i="14"/>
  <c r="T99" i="14"/>
  <c r="P68" i="13"/>
  <c r="R68" i="13"/>
  <c r="Q68" i="13"/>
  <c r="S68" i="13"/>
  <c r="T52" i="13"/>
  <c r="T51" i="13"/>
  <c r="Q55" i="13"/>
  <c r="P42" i="13"/>
  <c r="S42" i="13"/>
  <c r="T28" i="13"/>
  <c r="S75" i="13"/>
  <c r="E26" i="13"/>
  <c r="P26" i="13"/>
  <c r="Q26" i="13"/>
  <c r="S55" i="13"/>
  <c r="P55" i="13"/>
  <c r="T55" i="13" s="1"/>
  <c r="P69" i="13"/>
  <c r="R69" i="13"/>
  <c r="S69" i="13"/>
  <c r="P75" i="13"/>
  <c r="T75" i="13" s="1"/>
  <c r="E69" i="13"/>
  <c r="Q75" i="13"/>
  <c r="U75" i="13" s="1"/>
  <c r="R75" i="13"/>
  <c r="E75" i="13"/>
  <c r="T109" i="13"/>
  <c r="U107" i="13"/>
  <c r="U112" i="13"/>
  <c r="P68" i="12"/>
  <c r="R68" i="12"/>
  <c r="Q68" i="12"/>
  <c r="T63" i="12"/>
  <c r="T48" i="12"/>
  <c r="T47" i="12"/>
  <c r="E75" i="12"/>
  <c r="R42" i="12"/>
  <c r="Q42" i="12"/>
  <c r="S42" i="12"/>
  <c r="Q32" i="12"/>
  <c r="E32" i="12"/>
  <c r="E69" i="12"/>
  <c r="P26" i="12"/>
  <c r="T26" i="12" s="1"/>
  <c r="Q26" i="12"/>
  <c r="U26" i="12" s="1"/>
  <c r="T49" i="12"/>
  <c r="Q75" i="12"/>
  <c r="U75" i="12" s="1"/>
  <c r="P55" i="12"/>
  <c r="Q55" i="12"/>
  <c r="P75" i="12"/>
  <c r="T75" i="12" s="1"/>
  <c r="E61" i="12"/>
  <c r="U61" i="12" s="1"/>
  <c r="P61" i="12"/>
  <c r="R61" i="12"/>
  <c r="S75" i="12"/>
  <c r="Q61" i="12"/>
  <c r="S61" i="12"/>
  <c r="P69" i="12"/>
  <c r="T69" i="12" s="1"/>
  <c r="Q69" i="12"/>
  <c r="U69" i="12" s="1"/>
  <c r="T98" i="12"/>
  <c r="T106" i="12"/>
  <c r="U108" i="12"/>
  <c r="P61" i="11"/>
  <c r="Q61" i="11"/>
  <c r="R55" i="11"/>
  <c r="E75" i="11"/>
  <c r="R32" i="11"/>
  <c r="T28" i="11"/>
  <c r="Q69" i="11"/>
  <c r="R26" i="11"/>
  <c r="E69" i="11"/>
  <c r="Q55" i="11"/>
  <c r="U55" i="11" s="1"/>
  <c r="P75" i="11"/>
  <c r="Q75" i="11"/>
  <c r="T59" i="11"/>
  <c r="R75" i="11"/>
  <c r="R69" i="11"/>
  <c r="S69" i="11"/>
  <c r="T102" i="11"/>
  <c r="T100" i="11"/>
  <c r="T98" i="11"/>
  <c r="U105" i="11"/>
  <c r="Q68" i="10"/>
  <c r="S68" i="10"/>
  <c r="E68" i="10"/>
  <c r="E61" i="10"/>
  <c r="T61" i="10" s="1"/>
  <c r="P69" i="10"/>
  <c r="T69" i="10" s="1"/>
  <c r="S75" i="10"/>
  <c r="E69" i="10"/>
  <c r="T44" i="10"/>
  <c r="E32" i="10"/>
  <c r="P32" i="10"/>
  <c r="R32" i="10"/>
  <c r="Q32" i="10"/>
  <c r="S32" i="10"/>
  <c r="E75" i="10"/>
  <c r="Q26" i="10"/>
  <c r="T24" i="10"/>
  <c r="R69" i="10"/>
  <c r="Q61" i="10"/>
  <c r="R97" i="10"/>
  <c r="U110" i="10"/>
  <c r="U108" i="10"/>
  <c r="T64" i="9"/>
  <c r="T63" i="9"/>
  <c r="T52" i="9"/>
  <c r="T51" i="9"/>
  <c r="T39" i="9"/>
  <c r="P42" i="9"/>
  <c r="T42" i="9" s="1"/>
  <c r="Q42" i="9"/>
  <c r="U42" i="9" s="1"/>
  <c r="E32" i="9"/>
  <c r="T32" i="9" s="1"/>
  <c r="Q26" i="9"/>
  <c r="E26" i="9"/>
  <c r="T24" i="9"/>
  <c r="S75" i="9"/>
  <c r="E55" i="9"/>
  <c r="E75" i="9"/>
  <c r="E69" i="9"/>
  <c r="P75" i="9"/>
  <c r="T75" i="9" s="1"/>
  <c r="Q75" i="9"/>
  <c r="Q61" i="9"/>
  <c r="R75" i="9"/>
  <c r="P69" i="9"/>
  <c r="T69" i="9" s="1"/>
  <c r="R69" i="9"/>
  <c r="U99" i="9"/>
  <c r="S97" i="9"/>
  <c r="L114" i="9"/>
  <c r="R114" i="9" s="1"/>
  <c r="R75" i="8"/>
  <c r="U64" i="8"/>
  <c r="T57" i="8"/>
  <c r="R42" i="8"/>
  <c r="Q42" i="8"/>
  <c r="U42" i="8" s="1"/>
  <c r="S42" i="8"/>
  <c r="E42" i="8"/>
  <c r="P32" i="8"/>
  <c r="Q32" i="8"/>
  <c r="R32" i="8"/>
  <c r="S32" i="8"/>
  <c r="R26" i="8"/>
  <c r="Q26" i="8"/>
  <c r="U26" i="8" s="1"/>
  <c r="R55" i="8"/>
  <c r="U60" i="8"/>
  <c r="E69" i="8"/>
  <c r="E61" i="8"/>
  <c r="T61" i="8" s="1"/>
  <c r="S75" i="8"/>
  <c r="E75" i="8"/>
  <c r="T99" i="8"/>
  <c r="T101" i="8"/>
  <c r="U112" i="8"/>
  <c r="U110" i="8"/>
  <c r="E68" i="7"/>
  <c r="E61" i="7"/>
  <c r="U61" i="7" s="1"/>
  <c r="T52" i="7"/>
  <c r="T44" i="7"/>
  <c r="R75" i="7"/>
  <c r="S32" i="7"/>
  <c r="Q26" i="7"/>
  <c r="R69" i="7"/>
  <c r="P55" i="7"/>
  <c r="R55" i="7"/>
  <c r="S55" i="7"/>
  <c r="Q69" i="7"/>
  <c r="U69" i="7" s="1"/>
  <c r="S69" i="7"/>
  <c r="S75" i="7"/>
  <c r="T60" i="7"/>
  <c r="E69" i="7"/>
  <c r="T98" i="7"/>
  <c r="U109" i="7"/>
  <c r="U107" i="7"/>
  <c r="M114" i="7"/>
  <c r="S114" i="7" s="1"/>
  <c r="E82" i="7"/>
  <c r="Q61" i="6"/>
  <c r="T48" i="6"/>
  <c r="E42" i="6"/>
  <c r="S69" i="6"/>
  <c r="R75" i="6"/>
  <c r="T29" i="6"/>
  <c r="Q26" i="6"/>
  <c r="U26" i="6" s="1"/>
  <c r="E69" i="6"/>
  <c r="E75" i="6"/>
  <c r="T49" i="6"/>
  <c r="R69" i="6"/>
  <c r="Q55" i="6"/>
  <c r="S55" i="6"/>
  <c r="E55" i="6"/>
  <c r="Q69" i="6"/>
  <c r="U69" i="6" s="1"/>
  <c r="P75" i="6"/>
  <c r="T75" i="6" s="1"/>
  <c r="P61" i="6"/>
  <c r="S61" i="6"/>
  <c r="Q75" i="6"/>
  <c r="U75" i="6" s="1"/>
  <c r="T60" i="6"/>
  <c r="R97" i="6"/>
  <c r="T104" i="6"/>
  <c r="T106" i="6"/>
  <c r="Q68" i="5"/>
  <c r="S68" i="5"/>
  <c r="T58" i="5"/>
  <c r="E61" i="5"/>
  <c r="U61" i="5" s="1"/>
  <c r="T51" i="5"/>
  <c r="T50" i="5"/>
  <c r="T47" i="5"/>
  <c r="T39" i="5"/>
  <c r="P42" i="5"/>
  <c r="R42" i="5"/>
  <c r="Q42" i="5"/>
  <c r="S42" i="5"/>
  <c r="R32" i="5"/>
  <c r="E26" i="5"/>
  <c r="Q26" i="5"/>
  <c r="S69" i="5"/>
  <c r="P55" i="5"/>
  <c r="S55" i="5"/>
  <c r="P69" i="5"/>
  <c r="U59" i="5"/>
  <c r="Q61" i="5"/>
  <c r="R69" i="5"/>
  <c r="P61" i="5"/>
  <c r="R61" i="5"/>
  <c r="R75" i="5"/>
  <c r="S75" i="5"/>
  <c r="U101" i="5"/>
  <c r="U103" i="5"/>
  <c r="R97" i="5"/>
  <c r="U106" i="5"/>
  <c r="T112" i="5"/>
  <c r="T48" i="4"/>
  <c r="E55" i="4"/>
  <c r="R55" i="4"/>
  <c r="P42" i="4"/>
  <c r="T39" i="4"/>
  <c r="R75" i="4"/>
  <c r="Q26" i="4"/>
  <c r="S26" i="4"/>
  <c r="S75" i="4"/>
  <c r="E75" i="4"/>
  <c r="Q55" i="4"/>
  <c r="S55" i="4"/>
  <c r="P55" i="4"/>
  <c r="T55" i="4" s="1"/>
  <c r="S69" i="4"/>
  <c r="Q61" i="4"/>
  <c r="R69" i="4"/>
  <c r="P75" i="4"/>
  <c r="T75" i="4" s="1"/>
  <c r="E68" i="3"/>
  <c r="Q61" i="3"/>
  <c r="E61" i="3"/>
  <c r="T48" i="3"/>
  <c r="E55" i="3"/>
  <c r="T44" i="3"/>
  <c r="P42" i="3"/>
  <c r="Q42" i="3"/>
  <c r="U42" i="3" s="1"/>
  <c r="R32" i="3"/>
  <c r="E69" i="3"/>
  <c r="U29" i="3"/>
  <c r="Q26" i="3"/>
  <c r="P26" i="3"/>
  <c r="R26" i="3"/>
  <c r="T24" i="3"/>
  <c r="E75" i="3"/>
  <c r="T49" i="3"/>
  <c r="Q55" i="3"/>
  <c r="R69" i="3"/>
  <c r="P75" i="3"/>
  <c r="T75" i="3" s="1"/>
  <c r="Q75" i="3"/>
  <c r="U75" i="3" s="1"/>
  <c r="Q69" i="3"/>
  <c r="U69" i="3" s="1"/>
  <c r="R75" i="3"/>
  <c r="P61" i="3"/>
  <c r="S61" i="3"/>
  <c r="U98" i="3"/>
  <c r="T106" i="3"/>
  <c r="T108" i="3"/>
  <c r="T110" i="3"/>
  <c r="E82" i="3"/>
  <c r="U64" i="2"/>
  <c r="P68" i="2"/>
  <c r="R68" i="2"/>
  <c r="Q68" i="2"/>
  <c r="R75" i="2"/>
  <c r="U52" i="2"/>
  <c r="T51" i="2"/>
  <c r="E55" i="2"/>
  <c r="U44" i="2"/>
  <c r="Q42" i="2"/>
  <c r="U42" i="2" s="1"/>
  <c r="S69" i="2"/>
  <c r="E42" i="2"/>
  <c r="T39" i="2"/>
  <c r="P32" i="2"/>
  <c r="R32" i="2"/>
  <c r="E32" i="2"/>
  <c r="U32" i="2" s="1"/>
  <c r="E75" i="2"/>
  <c r="P69" i="2"/>
  <c r="T69" i="2" s="1"/>
  <c r="S75" i="2"/>
  <c r="P55" i="2"/>
  <c r="T55" i="2" s="1"/>
  <c r="E69" i="2"/>
  <c r="S55" i="2"/>
  <c r="E61" i="2"/>
  <c r="U61" i="2" s="1"/>
  <c r="P61" i="2"/>
  <c r="R61" i="2"/>
  <c r="R69" i="2"/>
  <c r="Q61" i="2"/>
  <c r="T99" i="2"/>
  <c r="R97" i="2"/>
  <c r="T111" i="2"/>
  <c r="T102" i="2"/>
  <c r="T100" i="2"/>
  <c r="Q68" i="1"/>
  <c r="E61" i="1"/>
  <c r="U61" i="1" s="1"/>
  <c r="S75" i="1"/>
  <c r="S69" i="1"/>
  <c r="R55" i="1"/>
  <c r="U39" i="1"/>
  <c r="P42" i="1"/>
  <c r="R42" i="1"/>
  <c r="S42" i="1"/>
  <c r="P69" i="1"/>
  <c r="T69" i="1" s="1"/>
  <c r="S32" i="1"/>
  <c r="P26" i="1"/>
  <c r="R26" i="1"/>
  <c r="Q26" i="1"/>
  <c r="P55" i="1"/>
  <c r="T55" i="1" s="1"/>
  <c r="Q55" i="1"/>
  <c r="U55" i="1" s="1"/>
  <c r="S55" i="1"/>
  <c r="Q69" i="1"/>
  <c r="U69" i="1" s="1"/>
  <c r="R69" i="1"/>
  <c r="E75" i="1"/>
  <c r="E69" i="1"/>
  <c r="T60" i="1"/>
  <c r="P75" i="1"/>
  <c r="T75" i="1" s="1"/>
  <c r="T59" i="1"/>
  <c r="Q75" i="1"/>
  <c r="U75" i="1" s="1"/>
  <c r="T110" i="1"/>
  <c r="T112" i="1"/>
  <c r="U108" i="1"/>
  <c r="E82" i="1"/>
  <c r="U35" i="2"/>
  <c r="T35" i="2"/>
  <c r="U61" i="3"/>
  <c r="T61" i="3"/>
  <c r="U26" i="2"/>
  <c r="T26" i="2"/>
  <c r="P68" i="1"/>
  <c r="T16" i="1"/>
  <c r="T19" i="1"/>
  <c r="T30" i="1"/>
  <c r="R32" i="1"/>
  <c r="R35" i="1"/>
  <c r="T47" i="1"/>
  <c r="T58" i="1"/>
  <c r="T67" i="1"/>
  <c r="T72" i="1"/>
  <c r="R87" i="1"/>
  <c r="T90" i="1"/>
  <c r="T10" i="2"/>
  <c r="T21" i="2"/>
  <c r="T38" i="2"/>
  <c r="T49" i="2"/>
  <c r="T60" i="2"/>
  <c r="S61" i="2"/>
  <c r="P87" i="2"/>
  <c r="T92" i="2"/>
  <c r="T12" i="3"/>
  <c r="T23" i="3"/>
  <c r="S26" i="3"/>
  <c r="T40" i="3"/>
  <c r="R42" i="3"/>
  <c r="T51" i="3"/>
  <c r="T63" i="3"/>
  <c r="U74" i="3"/>
  <c r="T74" i="3"/>
  <c r="U73" i="3"/>
  <c r="T73" i="3"/>
  <c r="S75" i="3"/>
  <c r="T94" i="3"/>
  <c r="U17" i="4"/>
  <c r="T17" i="4"/>
  <c r="T14" i="4"/>
  <c r="S17" i="4"/>
  <c r="T25" i="4"/>
  <c r="T28" i="4"/>
  <c r="P35" i="4"/>
  <c r="U47" i="4"/>
  <c r="T52" i="4"/>
  <c r="P61" i="4"/>
  <c r="Q68" i="4"/>
  <c r="Q73" i="4"/>
  <c r="P87" i="4"/>
  <c r="T95" i="4"/>
  <c r="U20" i="5"/>
  <c r="U26" i="5"/>
  <c r="U31" i="5"/>
  <c r="T55" i="5"/>
  <c r="U45" i="5"/>
  <c r="T53" i="5"/>
  <c r="U74" i="5"/>
  <c r="T74" i="5"/>
  <c r="U73" i="5"/>
  <c r="T73" i="5"/>
  <c r="R87" i="5"/>
  <c r="T89" i="5"/>
  <c r="T24" i="6"/>
  <c r="P42" i="6"/>
  <c r="T42" i="6" s="1"/>
  <c r="T44" i="6"/>
  <c r="U44" i="6"/>
  <c r="U61" i="6"/>
  <c r="T61" i="6"/>
  <c r="P17" i="1"/>
  <c r="Q32" i="1"/>
  <c r="U32" i="1" s="1"/>
  <c r="U68" i="1"/>
  <c r="T68" i="1"/>
  <c r="P73" i="1"/>
  <c r="Q87" i="1"/>
  <c r="T15" i="1"/>
  <c r="T29" i="1"/>
  <c r="T46" i="1"/>
  <c r="T54" i="1"/>
  <c r="T57" i="1"/>
  <c r="T66" i="1"/>
  <c r="T71" i="1"/>
  <c r="S87" i="1"/>
  <c r="T89" i="1"/>
  <c r="T9" i="2"/>
  <c r="T20" i="2"/>
  <c r="T31" i="2"/>
  <c r="T34" i="2"/>
  <c r="T37" i="2"/>
  <c r="T48" i="2"/>
  <c r="T59" i="2"/>
  <c r="U68" i="2"/>
  <c r="T68" i="2"/>
  <c r="Q87" i="2"/>
  <c r="T91" i="2"/>
  <c r="T11" i="3"/>
  <c r="T22" i="3"/>
  <c r="T39" i="3"/>
  <c r="S42" i="3"/>
  <c r="U55" i="3"/>
  <c r="T55" i="3"/>
  <c r="T50" i="3"/>
  <c r="R61" i="3"/>
  <c r="U87" i="3"/>
  <c r="E87" i="3"/>
  <c r="E115" i="3" s="1"/>
  <c r="T115" i="3" s="1"/>
  <c r="T87" i="3"/>
  <c r="T93" i="3"/>
  <c r="T13" i="4"/>
  <c r="T24" i="4"/>
  <c r="R26" i="4"/>
  <c r="T46" i="4"/>
  <c r="E69" i="4"/>
  <c r="E74" i="4"/>
  <c r="Q87" i="4"/>
  <c r="T69" i="5"/>
  <c r="T9" i="5"/>
  <c r="T11" i="5"/>
  <c r="P17" i="5"/>
  <c r="T17" i="5" s="1"/>
  <c r="U21" i="5"/>
  <c r="T21" i="5"/>
  <c r="E32" i="5"/>
  <c r="P35" i="5"/>
  <c r="U38" i="5"/>
  <c r="T38" i="5"/>
  <c r="U48" i="5"/>
  <c r="T65" i="5"/>
  <c r="S87" i="5"/>
  <c r="T93" i="5"/>
  <c r="U11" i="6"/>
  <c r="T19" i="6"/>
  <c r="U40" i="6"/>
  <c r="T40" i="6"/>
  <c r="Q42" i="6"/>
  <c r="U42" i="6" s="1"/>
  <c r="T52" i="6"/>
  <c r="U52" i="6"/>
  <c r="P73" i="6"/>
  <c r="U26" i="9"/>
  <c r="T26" i="9"/>
  <c r="U17" i="1"/>
  <c r="T17" i="1"/>
  <c r="T42" i="1"/>
  <c r="R87" i="2"/>
  <c r="U26" i="3"/>
  <c r="T26" i="3"/>
  <c r="P87" i="3"/>
  <c r="P32" i="4"/>
  <c r="Q35" i="5"/>
  <c r="U49" i="5"/>
  <c r="T49" i="5"/>
  <c r="P75" i="5"/>
  <c r="T75" i="5" s="1"/>
  <c r="U12" i="6"/>
  <c r="T12" i="6"/>
  <c r="P17" i="6"/>
  <c r="T17" i="6" s="1"/>
  <c r="U32" i="7"/>
  <c r="T32" i="7"/>
  <c r="Q42" i="1"/>
  <c r="U42" i="1" s="1"/>
  <c r="P26" i="2"/>
  <c r="Q55" i="2"/>
  <c r="U55" i="2" s="1"/>
  <c r="Q69" i="2"/>
  <c r="U69" i="2" s="1"/>
  <c r="Q74" i="2"/>
  <c r="P75" i="2"/>
  <c r="T75" i="2" s="1"/>
  <c r="P17" i="3"/>
  <c r="Q32" i="3"/>
  <c r="Q35" i="3"/>
  <c r="U35" i="3" s="1"/>
  <c r="U68" i="3"/>
  <c r="T68" i="3"/>
  <c r="P68" i="3"/>
  <c r="P73" i="3"/>
  <c r="Q32" i="4"/>
  <c r="T42" i="4"/>
  <c r="U42" i="4"/>
  <c r="U37" i="4"/>
  <c r="Q42" i="4"/>
  <c r="U58" i="4"/>
  <c r="T58" i="4"/>
  <c r="U68" i="4"/>
  <c r="T68" i="4"/>
  <c r="U63" i="4"/>
  <c r="U42" i="5"/>
  <c r="T42" i="5"/>
  <c r="T37" i="5"/>
  <c r="P74" i="5"/>
  <c r="Q75" i="5"/>
  <c r="U75" i="5" s="1"/>
  <c r="Q17" i="6"/>
  <c r="U17" i="6" s="1"/>
  <c r="P35" i="6"/>
  <c r="U68" i="6"/>
  <c r="T68" i="6"/>
  <c r="U63" i="6"/>
  <c r="T63" i="6"/>
  <c r="U94" i="6"/>
  <c r="T94" i="6"/>
  <c r="T32" i="1"/>
  <c r="P61" i="1"/>
  <c r="T12" i="1"/>
  <c r="T51" i="1"/>
  <c r="T94" i="1"/>
  <c r="T17" i="2"/>
  <c r="U17" i="2"/>
  <c r="T14" i="2"/>
  <c r="T25" i="2"/>
  <c r="Q26" i="2"/>
  <c r="T28" i="2"/>
  <c r="P42" i="2"/>
  <c r="T42" i="2" s="1"/>
  <c r="T45" i="2"/>
  <c r="T53" i="2"/>
  <c r="T65" i="2"/>
  <c r="Q75" i="2"/>
  <c r="U75" i="2" s="1"/>
  <c r="T88" i="2"/>
  <c r="T96" i="2"/>
  <c r="T16" i="3"/>
  <c r="Q17" i="3"/>
  <c r="U17" i="3" s="1"/>
  <c r="T19" i="3"/>
  <c r="T30" i="3"/>
  <c r="T47" i="3"/>
  <c r="P55" i="3"/>
  <c r="T58" i="3"/>
  <c r="T67" i="3"/>
  <c r="Q68" i="3"/>
  <c r="P69" i="3"/>
  <c r="T69" i="3" s="1"/>
  <c r="T72" i="3"/>
  <c r="Q73" i="3"/>
  <c r="P74" i="3"/>
  <c r="R87" i="3"/>
  <c r="T90" i="3"/>
  <c r="T10" i="4"/>
  <c r="T21" i="4"/>
  <c r="T31" i="4"/>
  <c r="T40" i="4"/>
  <c r="T49" i="4"/>
  <c r="U66" i="4"/>
  <c r="Q75" i="4"/>
  <c r="U75" i="4" s="1"/>
  <c r="U90" i="4"/>
  <c r="T90" i="4"/>
  <c r="P26" i="5"/>
  <c r="T26" i="5" s="1"/>
  <c r="T28" i="5"/>
  <c r="U34" i="5"/>
  <c r="U60" i="5"/>
  <c r="T60" i="5"/>
  <c r="Q74" i="5"/>
  <c r="Q35" i="6"/>
  <c r="U51" i="6"/>
  <c r="T51" i="6"/>
  <c r="P68" i="6"/>
  <c r="T23" i="1"/>
  <c r="T40" i="1"/>
  <c r="Q61" i="1"/>
  <c r="T63" i="1"/>
  <c r="T74" i="1"/>
  <c r="U73" i="1"/>
  <c r="U74" i="1"/>
  <c r="T73" i="1"/>
  <c r="U63" i="1"/>
  <c r="U87" i="1"/>
  <c r="E87" i="1"/>
  <c r="E115" i="1" s="1"/>
  <c r="U115" i="1" s="1"/>
  <c r="T87" i="1"/>
  <c r="S87" i="3"/>
  <c r="U34" i="4"/>
  <c r="U55" i="4"/>
  <c r="T59" i="4"/>
  <c r="U67" i="4"/>
  <c r="T67" i="4"/>
  <c r="P69" i="4"/>
  <c r="T69" i="4" s="1"/>
  <c r="U72" i="4"/>
  <c r="T72" i="4"/>
  <c r="P74" i="4"/>
  <c r="P32" i="5"/>
  <c r="E35" i="5"/>
  <c r="T45" i="5"/>
  <c r="P68" i="5"/>
  <c r="T71" i="5"/>
  <c r="U87" i="5"/>
  <c r="E87" i="5"/>
  <c r="E115" i="5" s="1"/>
  <c r="T87" i="5"/>
  <c r="U88" i="5"/>
  <c r="T96" i="5"/>
  <c r="P26" i="6"/>
  <c r="T26" i="6" s="1"/>
  <c r="P32" i="6"/>
  <c r="Q115" i="6"/>
  <c r="Q114" i="6"/>
  <c r="U35" i="7"/>
  <c r="U32" i="9"/>
  <c r="P87" i="1"/>
  <c r="U74" i="2"/>
  <c r="T74" i="2"/>
  <c r="U73" i="2"/>
  <c r="T73" i="2"/>
  <c r="T17" i="3"/>
  <c r="T42" i="3"/>
  <c r="Q69" i="4"/>
  <c r="U69" i="4" s="1"/>
  <c r="Q74" i="4"/>
  <c r="Q32" i="5"/>
  <c r="Q55" i="5"/>
  <c r="U55" i="5" s="1"/>
  <c r="Q69" i="5"/>
  <c r="U69" i="5" s="1"/>
  <c r="E75" i="5"/>
  <c r="E17" i="6"/>
  <c r="U23" i="6"/>
  <c r="T23" i="6"/>
  <c r="Q32" i="6"/>
  <c r="T41" i="6"/>
  <c r="U41" i="6"/>
  <c r="U26" i="7"/>
  <c r="U32" i="10"/>
  <c r="T32" i="10"/>
  <c r="U35" i="1"/>
  <c r="U87" i="2"/>
  <c r="E87" i="2"/>
  <c r="E115" i="2" s="1"/>
  <c r="U115" i="2" s="1"/>
  <c r="T87" i="2"/>
  <c r="U32" i="3"/>
  <c r="T32" i="3"/>
  <c r="T35" i="3"/>
  <c r="T61" i="4"/>
  <c r="U61" i="4"/>
  <c r="P68" i="4"/>
  <c r="U73" i="4"/>
  <c r="T73" i="4"/>
  <c r="U74" i="4"/>
  <c r="T74" i="4"/>
  <c r="T71" i="4"/>
  <c r="P73" i="4"/>
  <c r="U10" i="5"/>
  <c r="T10" i="5"/>
  <c r="U92" i="5"/>
  <c r="T92" i="5"/>
  <c r="R87" i="4"/>
  <c r="P87" i="5"/>
  <c r="S26" i="6"/>
  <c r="R42" i="6"/>
  <c r="U64" i="6"/>
  <c r="U74" i="6"/>
  <c r="T74" i="6"/>
  <c r="U73" i="6"/>
  <c r="T73" i="6"/>
  <c r="S75" i="6"/>
  <c r="U95" i="6"/>
  <c r="U17" i="7"/>
  <c r="T17" i="7"/>
  <c r="T14" i="7"/>
  <c r="U15" i="7"/>
  <c r="S17" i="7"/>
  <c r="T25" i="7"/>
  <c r="T28" i="7"/>
  <c r="U29" i="7"/>
  <c r="U42" i="7"/>
  <c r="T41" i="7"/>
  <c r="S42" i="7"/>
  <c r="T49" i="7"/>
  <c r="U50" i="7"/>
  <c r="T58" i="7"/>
  <c r="U59" i="7"/>
  <c r="U65" i="7"/>
  <c r="P87" i="7"/>
  <c r="T92" i="7"/>
  <c r="U94" i="7"/>
  <c r="T94" i="7"/>
  <c r="T22" i="8"/>
  <c r="U23" i="8"/>
  <c r="U38" i="8"/>
  <c r="T49" i="8"/>
  <c r="U50" i="8"/>
  <c r="T54" i="8"/>
  <c r="U68" i="8"/>
  <c r="T68" i="8"/>
  <c r="P74" i="8"/>
  <c r="Q75" i="8"/>
  <c r="U75" i="8" s="1"/>
  <c r="U92" i="8"/>
  <c r="U15" i="9"/>
  <c r="P26" i="9"/>
  <c r="T28" i="9"/>
  <c r="U30" i="9"/>
  <c r="T30" i="9"/>
  <c r="P32" i="9"/>
  <c r="T40" i="9"/>
  <c r="U41" i="9"/>
  <c r="R42" i="9"/>
  <c r="U44" i="9"/>
  <c r="T48" i="9"/>
  <c r="Q55" i="9"/>
  <c r="U68" i="9"/>
  <c r="T68" i="9"/>
  <c r="P87" i="9"/>
  <c r="T96" i="9"/>
  <c r="U10" i="10"/>
  <c r="T10" i="10"/>
  <c r="T28" i="10"/>
  <c r="U29" i="10"/>
  <c r="Q35" i="10"/>
  <c r="U49" i="10"/>
  <c r="T49" i="10"/>
  <c r="S73" i="10"/>
  <c r="R74" i="10"/>
  <c r="U91" i="10"/>
  <c r="U40" i="11"/>
  <c r="T40" i="11"/>
  <c r="Q42" i="11"/>
  <c r="U35" i="12"/>
  <c r="S87" i="4"/>
  <c r="U68" i="5"/>
  <c r="T68" i="5"/>
  <c r="Q87" i="5"/>
  <c r="S42" i="6"/>
  <c r="U55" i="6"/>
  <c r="R61" i="6"/>
  <c r="U87" i="6"/>
  <c r="E87" i="6"/>
  <c r="E115" i="6" s="1"/>
  <c r="U115" i="6" s="1"/>
  <c r="T87" i="6"/>
  <c r="R26" i="7"/>
  <c r="T64" i="7"/>
  <c r="Q87" i="7"/>
  <c r="U15" i="8"/>
  <c r="P26" i="8"/>
  <c r="T26" i="8" s="1"/>
  <c r="R35" i="8"/>
  <c r="U44" i="8"/>
  <c r="Q73" i="8"/>
  <c r="Q74" i="8"/>
  <c r="U87" i="8"/>
  <c r="E87" i="8"/>
  <c r="E115" i="8" s="1"/>
  <c r="U115" i="8" s="1"/>
  <c r="T87" i="8"/>
  <c r="U88" i="8"/>
  <c r="T88" i="8"/>
  <c r="T14" i="9"/>
  <c r="U16" i="9"/>
  <c r="T16" i="9"/>
  <c r="T25" i="9"/>
  <c r="Q32" i="9"/>
  <c r="S42" i="9"/>
  <c r="U55" i="9"/>
  <c r="T55" i="9"/>
  <c r="U54" i="9"/>
  <c r="T59" i="9"/>
  <c r="Q87" i="9"/>
  <c r="T95" i="9"/>
  <c r="T25" i="10"/>
  <c r="R26" i="10"/>
  <c r="T37" i="10"/>
  <c r="T39" i="10"/>
  <c r="U59" i="10"/>
  <c r="P68" i="10"/>
  <c r="U92" i="10"/>
  <c r="T92" i="10"/>
  <c r="P87" i="6"/>
  <c r="P73" i="7"/>
  <c r="R87" i="7"/>
  <c r="U45" i="8"/>
  <c r="T45" i="8"/>
  <c r="P115" i="8"/>
  <c r="P114" i="8"/>
  <c r="U75" i="9"/>
  <c r="U17" i="9"/>
  <c r="T17" i="9"/>
  <c r="U9" i="9"/>
  <c r="U34" i="9"/>
  <c r="U17" i="10"/>
  <c r="T9" i="10"/>
  <c r="T11" i="10"/>
  <c r="U20" i="10"/>
  <c r="U34" i="10"/>
  <c r="T50" i="10"/>
  <c r="U60" i="10"/>
  <c r="T60" i="10"/>
  <c r="P61" i="10"/>
  <c r="Q69" i="10"/>
  <c r="U69" i="10" s="1"/>
  <c r="R87" i="10"/>
  <c r="U12" i="11"/>
  <c r="T12" i="11"/>
  <c r="U22" i="11"/>
  <c r="T22" i="11"/>
  <c r="U26" i="13"/>
  <c r="T26" i="13"/>
  <c r="P61" i="7"/>
  <c r="P68" i="7"/>
  <c r="Q73" i="7"/>
  <c r="P74" i="7"/>
  <c r="P17" i="8"/>
  <c r="T17" i="8" s="1"/>
  <c r="U28" i="8"/>
  <c r="T28" i="8"/>
  <c r="T35" i="8"/>
  <c r="U35" i="8"/>
  <c r="P17" i="9"/>
  <c r="U61" i="9"/>
  <c r="T61" i="9"/>
  <c r="U67" i="9"/>
  <c r="T67" i="9"/>
  <c r="U21" i="10"/>
  <c r="T21" i="10"/>
  <c r="U26" i="10"/>
  <c r="T26" i="10"/>
  <c r="U35" i="10"/>
  <c r="P55" i="10"/>
  <c r="T55" i="10" s="1"/>
  <c r="U39" i="11"/>
  <c r="T39" i="11"/>
  <c r="P55" i="11"/>
  <c r="T55" i="11" s="1"/>
  <c r="T30" i="6"/>
  <c r="T47" i="6"/>
  <c r="P55" i="6"/>
  <c r="T55" i="6" s="1"/>
  <c r="T58" i="6"/>
  <c r="T67" i="6"/>
  <c r="Q68" i="6"/>
  <c r="P69" i="6"/>
  <c r="T69" i="6" s="1"/>
  <c r="Q73" i="6"/>
  <c r="P74" i="6"/>
  <c r="R87" i="6"/>
  <c r="P32" i="7"/>
  <c r="P35" i="7"/>
  <c r="T35" i="7" s="1"/>
  <c r="Q61" i="7"/>
  <c r="Q68" i="7"/>
  <c r="P69" i="7"/>
  <c r="T69" i="7" s="1"/>
  <c r="Q74" i="7"/>
  <c r="P75" i="7"/>
  <c r="T75" i="7" s="1"/>
  <c r="U14" i="8"/>
  <c r="T14" i="8"/>
  <c r="Q17" i="8"/>
  <c r="U17" i="8" s="1"/>
  <c r="T32" i="8"/>
  <c r="U32" i="8"/>
  <c r="P68" i="8"/>
  <c r="P69" i="8"/>
  <c r="T69" i="8" s="1"/>
  <c r="P61" i="9"/>
  <c r="U72" i="9"/>
  <c r="T72" i="9"/>
  <c r="U90" i="9"/>
  <c r="T90" i="9"/>
  <c r="P42" i="10"/>
  <c r="T42" i="10" s="1"/>
  <c r="Q55" i="10"/>
  <c r="U55" i="10" s="1"/>
  <c r="P17" i="11"/>
  <c r="U50" i="11"/>
  <c r="T50" i="11"/>
  <c r="U87" i="4"/>
  <c r="E87" i="4"/>
  <c r="E115" i="4" s="1"/>
  <c r="U115" i="4" s="1"/>
  <c r="T87" i="4"/>
  <c r="S87" i="6"/>
  <c r="Q75" i="7"/>
  <c r="U75" i="7" s="1"/>
  <c r="P61" i="8"/>
  <c r="Q61" i="8"/>
  <c r="U65" i="8"/>
  <c r="T65" i="8"/>
  <c r="Q68" i="8"/>
  <c r="Q69" i="8"/>
  <c r="U69" i="8" s="1"/>
  <c r="S87" i="8"/>
  <c r="U96" i="8"/>
  <c r="T96" i="8"/>
  <c r="U19" i="9"/>
  <c r="T19" i="9"/>
  <c r="P35" i="9"/>
  <c r="T35" i="9" s="1"/>
  <c r="P68" i="9"/>
  <c r="Q69" i="9"/>
  <c r="U69" i="9" s="1"/>
  <c r="P74" i="9"/>
  <c r="Q42" i="10"/>
  <c r="U42" i="10" s="1"/>
  <c r="P75" i="10"/>
  <c r="T75" i="10" s="1"/>
  <c r="U11" i="11"/>
  <c r="T11" i="11"/>
  <c r="Q17" i="11"/>
  <c r="U17" i="11" s="1"/>
  <c r="P26" i="11"/>
  <c r="T26" i="11" s="1"/>
  <c r="T32" i="12"/>
  <c r="U32" i="12"/>
  <c r="U32" i="13"/>
  <c r="T32" i="13"/>
  <c r="P42" i="7"/>
  <c r="T42" i="7" s="1"/>
  <c r="U68" i="7"/>
  <c r="T68" i="7"/>
  <c r="T63" i="7"/>
  <c r="U53" i="8"/>
  <c r="T53" i="8"/>
  <c r="P55" i="8"/>
  <c r="T55" i="8" s="1"/>
  <c r="U73" i="8"/>
  <c r="T73" i="8"/>
  <c r="U74" i="8"/>
  <c r="T74" i="8"/>
  <c r="U71" i="8"/>
  <c r="Q35" i="9"/>
  <c r="U35" i="9" s="1"/>
  <c r="U47" i="9"/>
  <c r="T47" i="9"/>
  <c r="Q68" i="9"/>
  <c r="U74" i="9"/>
  <c r="T74" i="9"/>
  <c r="U73" i="9"/>
  <c r="T73" i="9"/>
  <c r="T71" i="9"/>
  <c r="P73" i="9"/>
  <c r="Q74" i="9"/>
  <c r="U45" i="10"/>
  <c r="P73" i="10"/>
  <c r="Q75" i="10"/>
  <c r="U75" i="10" s="1"/>
  <c r="T93" i="10"/>
  <c r="U93" i="10"/>
  <c r="Q26" i="11"/>
  <c r="U26" i="11" s="1"/>
  <c r="T61" i="12"/>
  <c r="U32" i="6"/>
  <c r="T32" i="6"/>
  <c r="U35" i="6"/>
  <c r="T35" i="6"/>
  <c r="U55" i="7"/>
  <c r="T55" i="7"/>
  <c r="U93" i="7"/>
  <c r="U25" i="8"/>
  <c r="T25" i="8"/>
  <c r="Q55" i="8"/>
  <c r="U55" i="8" s="1"/>
  <c r="T66" i="8"/>
  <c r="P75" i="8"/>
  <c r="T75" i="8" s="1"/>
  <c r="T9" i="9"/>
  <c r="T20" i="9"/>
  <c r="U29" i="9"/>
  <c r="T34" i="9"/>
  <c r="U37" i="9"/>
  <c r="P55" i="9"/>
  <c r="U58" i="9"/>
  <c r="T58" i="9"/>
  <c r="Q73" i="9"/>
  <c r="U87" i="9"/>
  <c r="E87" i="9"/>
  <c r="E115" i="9" s="1"/>
  <c r="U115" i="9" s="1"/>
  <c r="T87" i="9"/>
  <c r="P35" i="10"/>
  <c r="U38" i="10"/>
  <c r="T38" i="10"/>
  <c r="U48" i="10"/>
  <c r="Q74" i="10"/>
  <c r="U23" i="11"/>
  <c r="T23" i="11"/>
  <c r="P42" i="11"/>
  <c r="U74" i="7"/>
  <c r="T74" i="7"/>
  <c r="U73" i="7"/>
  <c r="T73" i="7"/>
  <c r="T42" i="8"/>
  <c r="R87" i="9"/>
  <c r="S61" i="10"/>
  <c r="P87" i="10"/>
  <c r="U13" i="11"/>
  <c r="U24" i="11"/>
  <c r="S26" i="11"/>
  <c r="U41" i="11"/>
  <c r="R42" i="11"/>
  <c r="U44" i="11"/>
  <c r="T51" i="11"/>
  <c r="U52" i="11"/>
  <c r="T63" i="11"/>
  <c r="U64" i="11"/>
  <c r="U74" i="11"/>
  <c r="T74" i="11"/>
  <c r="U73" i="11"/>
  <c r="T73" i="11"/>
  <c r="S75" i="11"/>
  <c r="T94" i="11"/>
  <c r="U95" i="11"/>
  <c r="U17" i="12"/>
  <c r="T17" i="12"/>
  <c r="T14" i="12"/>
  <c r="U15" i="12"/>
  <c r="S17" i="12"/>
  <c r="T25" i="12"/>
  <c r="T28" i="12"/>
  <c r="U29" i="12"/>
  <c r="T42" i="12"/>
  <c r="U42" i="12"/>
  <c r="T45" i="12"/>
  <c r="U46" i="12"/>
  <c r="T53" i="12"/>
  <c r="U54" i="12"/>
  <c r="R55" i="12"/>
  <c r="U57" i="12"/>
  <c r="T65" i="12"/>
  <c r="U66" i="12"/>
  <c r="S68" i="12"/>
  <c r="R69" i="12"/>
  <c r="S73" i="12"/>
  <c r="R74" i="12"/>
  <c r="T88" i="12"/>
  <c r="U89" i="12"/>
  <c r="T96" i="12"/>
  <c r="T16" i="13"/>
  <c r="T19" i="13"/>
  <c r="U20" i="13"/>
  <c r="T30" i="13"/>
  <c r="U31" i="13"/>
  <c r="R32" i="13"/>
  <c r="U34" i="13"/>
  <c r="R35" i="13"/>
  <c r="T47" i="13"/>
  <c r="U48" i="13"/>
  <c r="T58" i="13"/>
  <c r="U59" i="13"/>
  <c r="T67" i="13"/>
  <c r="T72" i="13"/>
  <c r="R87" i="13"/>
  <c r="T89" i="13"/>
  <c r="T12" i="14"/>
  <c r="U13" i="14"/>
  <c r="P17" i="14"/>
  <c r="T17" i="14" s="1"/>
  <c r="T23" i="14"/>
  <c r="U47" i="14"/>
  <c r="T47" i="14"/>
  <c r="Q55" i="14"/>
  <c r="U66" i="14"/>
  <c r="P75" i="14"/>
  <c r="T75" i="14" s="1"/>
  <c r="U90" i="14"/>
  <c r="T90" i="14"/>
  <c r="Q26" i="15"/>
  <c r="Q32" i="15"/>
  <c r="T39" i="15"/>
  <c r="U39" i="15"/>
  <c r="U49" i="15"/>
  <c r="T49" i="15"/>
  <c r="U87" i="7"/>
  <c r="E87" i="7"/>
  <c r="E115" i="7" s="1"/>
  <c r="U115" i="7" s="1"/>
  <c r="T87" i="7"/>
  <c r="S87" i="9"/>
  <c r="U68" i="10"/>
  <c r="T68" i="10"/>
  <c r="Q87" i="10"/>
  <c r="S42" i="11"/>
  <c r="R61" i="11"/>
  <c r="U87" i="11"/>
  <c r="E87" i="11"/>
  <c r="E115" i="11" s="1"/>
  <c r="T115" i="11" s="1"/>
  <c r="T87" i="11"/>
  <c r="T93" i="11"/>
  <c r="T13" i="12"/>
  <c r="T24" i="12"/>
  <c r="R26" i="12"/>
  <c r="T41" i="12"/>
  <c r="T44" i="12"/>
  <c r="T52" i="12"/>
  <c r="S55" i="12"/>
  <c r="T64" i="12"/>
  <c r="S69" i="12"/>
  <c r="S74" i="12"/>
  <c r="R75" i="12"/>
  <c r="T95" i="12"/>
  <c r="T15" i="13"/>
  <c r="R17" i="13"/>
  <c r="T29" i="13"/>
  <c r="T46" i="13"/>
  <c r="T54" i="13"/>
  <c r="T57" i="13"/>
  <c r="T66" i="13"/>
  <c r="T71" i="13"/>
  <c r="S87" i="13"/>
  <c r="U95" i="13"/>
  <c r="Q17" i="14"/>
  <c r="U17" i="14" s="1"/>
  <c r="U26" i="14"/>
  <c r="T26" i="14"/>
  <c r="U32" i="14"/>
  <c r="T32" i="14"/>
  <c r="P35" i="14"/>
  <c r="T44" i="14"/>
  <c r="T59" i="14"/>
  <c r="U67" i="14"/>
  <c r="T67" i="14"/>
  <c r="P69" i="14"/>
  <c r="T69" i="14" s="1"/>
  <c r="U72" i="14"/>
  <c r="T72" i="14"/>
  <c r="P74" i="14"/>
  <c r="T14" i="15"/>
  <c r="Q55" i="15"/>
  <c r="U55" i="15" s="1"/>
  <c r="P87" i="11"/>
  <c r="U73" i="12"/>
  <c r="T73" i="12"/>
  <c r="U74" i="12"/>
  <c r="T74" i="12"/>
  <c r="T69" i="13"/>
  <c r="U17" i="13"/>
  <c r="T17" i="13"/>
  <c r="U69" i="13"/>
  <c r="T42" i="13"/>
  <c r="U61" i="13"/>
  <c r="T61" i="13"/>
  <c r="U96" i="13"/>
  <c r="T96" i="13"/>
  <c r="U19" i="14"/>
  <c r="T19" i="14"/>
  <c r="Q35" i="14"/>
  <c r="Q42" i="14"/>
  <c r="U42" i="14" s="1"/>
  <c r="Q69" i="14"/>
  <c r="U69" i="14" s="1"/>
  <c r="Q74" i="14"/>
  <c r="S69" i="15"/>
  <c r="Q69" i="15"/>
  <c r="U69" i="15" s="1"/>
  <c r="U68" i="11"/>
  <c r="T68" i="11"/>
  <c r="P68" i="11"/>
  <c r="P73" i="11"/>
  <c r="Q87" i="11"/>
  <c r="T55" i="12"/>
  <c r="U55" i="12"/>
  <c r="U87" i="12"/>
  <c r="E87" i="12"/>
  <c r="E115" i="12" s="1"/>
  <c r="U115" i="12" s="1"/>
  <c r="T87" i="12"/>
  <c r="Q42" i="13"/>
  <c r="U42" i="13" s="1"/>
  <c r="P61" i="13"/>
  <c r="U37" i="14"/>
  <c r="E55" i="14"/>
  <c r="U61" i="14"/>
  <c r="T61" i="14"/>
  <c r="P68" i="14"/>
  <c r="U74" i="14"/>
  <c r="T74" i="14"/>
  <c r="U73" i="14"/>
  <c r="T73" i="14"/>
  <c r="T71" i="14"/>
  <c r="P73" i="14"/>
  <c r="U10" i="15"/>
  <c r="T10" i="15"/>
  <c r="E26" i="15"/>
  <c r="E32" i="15"/>
  <c r="U38" i="15"/>
  <c r="T38" i="15"/>
  <c r="E61" i="15"/>
  <c r="T61" i="16"/>
  <c r="U61" i="16"/>
  <c r="Q68" i="11"/>
  <c r="P69" i="11"/>
  <c r="T69" i="11" s="1"/>
  <c r="Q73" i="11"/>
  <c r="P74" i="11"/>
  <c r="P32" i="12"/>
  <c r="P35" i="12"/>
  <c r="T35" i="12" s="1"/>
  <c r="P115" i="12"/>
  <c r="P114" i="12"/>
  <c r="Q61" i="13"/>
  <c r="U74" i="13"/>
  <c r="T74" i="13"/>
  <c r="U73" i="13"/>
  <c r="T73" i="13"/>
  <c r="U30" i="14"/>
  <c r="T30" i="14"/>
  <c r="P32" i="14"/>
  <c r="P61" i="14"/>
  <c r="P115" i="14"/>
  <c r="P114" i="14"/>
  <c r="U21" i="15"/>
  <c r="T21" i="15"/>
  <c r="S87" i="11"/>
  <c r="U68" i="12"/>
  <c r="T68" i="12"/>
  <c r="Q87" i="12"/>
  <c r="U55" i="13"/>
  <c r="U87" i="13"/>
  <c r="E87" i="13"/>
  <c r="E115" i="13" s="1"/>
  <c r="U115" i="13" s="1"/>
  <c r="T87" i="13"/>
  <c r="T88" i="13"/>
  <c r="Q32" i="14"/>
  <c r="Q61" i="14"/>
  <c r="Q87" i="14"/>
  <c r="U17" i="15"/>
  <c r="T17" i="15"/>
  <c r="T9" i="15"/>
  <c r="T37" i="15"/>
  <c r="P42" i="15"/>
  <c r="T42" i="15" s="1"/>
  <c r="T50" i="15"/>
  <c r="U50" i="15"/>
  <c r="P61" i="15"/>
  <c r="U74" i="10"/>
  <c r="T74" i="10"/>
  <c r="U73" i="10"/>
  <c r="T73" i="10"/>
  <c r="U75" i="11"/>
  <c r="T75" i="11"/>
  <c r="U69" i="11"/>
  <c r="T17" i="11"/>
  <c r="U42" i="11"/>
  <c r="T42" i="11"/>
  <c r="R87" i="12"/>
  <c r="P87" i="13"/>
  <c r="T14" i="14"/>
  <c r="U16" i="14"/>
  <c r="T16" i="14"/>
  <c r="T24" i="14"/>
  <c r="T31" i="14"/>
  <c r="T51" i="14"/>
  <c r="U57" i="14"/>
  <c r="T94" i="14"/>
  <c r="T22" i="15"/>
  <c r="T28" i="15"/>
  <c r="U34" i="15"/>
  <c r="Q42" i="15"/>
  <c r="U42" i="15" s="1"/>
  <c r="U60" i="15"/>
  <c r="T60" i="15"/>
  <c r="T35" i="18"/>
  <c r="U87" i="10"/>
  <c r="E87" i="10"/>
  <c r="E115" i="10" s="1"/>
  <c r="U115" i="10" s="1"/>
  <c r="T87" i="10"/>
  <c r="U32" i="11"/>
  <c r="T32" i="11"/>
  <c r="U35" i="11"/>
  <c r="T35" i="11"/>
  <c r="T71" i="12"/>
  <c r="S87" i="12"/>
  <c r="T9" i="13"/>
  <c r="T37" i="13"/>
  <c r="U68" i="13"/>
  <c r="T68" i="13"/>
  <c r="Q87" i="13"/>
  <c r="U9" i="14"/>
  <c r="U46" i="14"/>
  <c r="P55" i="14"/>
  <c r="U58" i="14"/>
  <c r="T58" i="14"/>
  <c r="U68" i="14"/>
  <c r="T68" i="14"/>
  <c r="U63" i="14"/>
  <c r="U89" i="14"/>
  <c r="P26" i="15"/>
  <c r="P32" i="15"/>
  <c r="U35" i="15"/>
  <c r="T35" i="15"/>
  <c r="U48" i="15"/>
  <c r="R87" i="14"/>
  <c r="S61" i="15"/>
  <c r="P87" i="15"/>
  <c r="T92" i="15"/>
  <c r="U93" i="15"/>
  <c r="T12" i="16"/>
  <c r="U13" i="16"/>
  <c r="T23" i="16"/>
  <c r="U24" i="16"/>
  <c r="S26" i="16"/>
  <c r="T40" i="16"/>
  <c r="U41" i="16"/>
  <c r="R42" i="16"/>
  <c r="U44" i="16"/>
  <c r="T51" i="16"/>
  <c r="U52" i="16"/>
  <c r="T63" i="16"/>
  <c r="U64" i="16"/>
  <c r="U73" i="16"/>
  <c r="T73" i="16"/>
  <c r="U74" i="16"/>
  <c r="T74" i="16"/>
  <c r="S75" i="16"/>
  <c r="T94" i="16"/>
  <c r="U95" i="16"/>
  <c r="T23" i="17"/>
  <c r="U31" i="17"/>
  <c r="S32" i="17"/>
  <c r="U35" i="17"/>
  <c r="U42" i="17"/>
  <c r="T42" i="17"/>
  <c r="T40" i="17"/>
  <c r="P61" i="17"/>
  <c r="R68" i="17"/>
  <c r="T74" i="17"/>
  <c r="U73" i="17"/>
  <c r="U74" i="17"/>
  <c r="T73" i="17"/>
  <c r="U71" i="17"/>
  <c r="P75" i="17"/>
  <c r="T75" i="17" s="1"/>
  <c r="T17" i="18"/>
  <c r="U9" i="18"/>
  <c r="U23" i="18"/>
  <c r="T23" i="18"/>
  <c r="T31" i="18"/>
  <c r="T44" i="18"/>
  <c r="T48" i="18"/>
  <c r="T11" i="19"/>
  <c r="U32" i="19"/>
  <c r="T32" i="19"/>
  <c r="S87" i="14"/>
  <c r="U68" i="15"/>
  <c r="T68" i="15"/>
  <c r="Q87" i="15"/>
  <c r="S42" i="16"/>
  <c r="U55" i="16"/>
  <c r="R61" i="16"/>
  <c r="U87" i="16"/>
  <c r="E87" i="16"/>
  <c r="E115" i="16" s="1"/>
  <c r="U115" i="16" s="1"/>
  <c r="T87" i="16"/>
  <c r="U13" i="17"/>
  <c r="E32" i="17"/>
  <c r="T57" i="17"/>
  <c r="T66" i="17"/>
  <c r="Q75" i="17"/>
  <c r="U75" i="17" s="1"/>
  <c r="E17" i="18"/>
  <c r="T20" i="18"/>
  <c r="U40" i="18"/>
  <c r="T40" i="18"/>
  <c r="P42" i="18"/>
  <c r="P55" i="18"/>
  <c r="T55" i="18" s="1"/>
  <c r="Q75" i="18"/>
  <c r="U75" i="18" s="1"/>
  <c r="P55" i="15"/>
  <c r="T55" i="15" s="1"/>
  <c r="Q68" i="15"/>
  <c r="P69" i="15"/>
  <c r="T69" i="15" s="1"/>
  <c r="Q73" i="15"/>
  <c r="P74" i="15"/>
  <c r="R87" i="15"/>
  <c r="T26" i="16"/>
  <c r="U26" i="16"/>
  <c r="P32" i="16"/>
  <c r="P35" i="16"/>
  <c r="T35" i="16" s="1"/>
  <c r="P87" i="16"/>
  <c r="U53" i="17"/>
  <c r="T53" i="17"/>
  <c r="P55" i="17"/>
  <c r="T55" i="17" s="1"/>
  <c r="U68" i="17"/>
  <c r="T68" i="17"/>
  <c r="P73" i="17"/>
  <c r="P74" i="17"/>
  <c r="U87" i="17"/>
  <c r="E87" i="17"/>
  <c r="E115" i="17" s="1"/>
  <c r="U115" i="17" s="1"/>
  <c r="T87" i="17"/>
  <c r="U88" i="17"/>
  <c r="T88" i="17"/>
  <c r="Q42" i="18"/>
  <c r="U42" i="18" s="1"/>
  <c r="Q74" i="15"/>
  <c r="P75" i="15"/>
  <c r="T75" i="15" s="1"/>
  <c r="P17" i="16"/>
  <c r="T17" i="16" s="1"/>
  <c r="Q32" i="16"/>
  <c r="Q35" i="16"/>
  <c r="U68" i="16"/>
  <c r="T68" i="16"/>
  <c r="P68" i="16"/>
  <c r="P73" i="16"/>
  <c r="Q114" i="16"/>
  <c r="Q115" i="16"/>
  <c r="P17" i="17"/>
  <c r="T17" i="17" s="1"/>
  <c r="P26" i="17"/>
  <c r="Q55" i="17"/>
  <c r="U55" i="17" s="1"/>
  <c r="Q73" i="17"/>
  <c r="Q74" i="17"/>
  <c r="U92" i="17"/>
  <c r="T92" i="17"/>
  <c r="U96" i="17"/>
  <c r="T96" i="17"/>
  <c r="P35" i="18"/>
  <c r="U52" i="18"/>
  <c r="T52" i="18"/>
  <c r="U64" i="18"/>
  <c r="T64" i="18"/>
  <c r="P114" i="18"/>
  <c r="P115" i="18"/>
  <c r="Q75" i="15"/>
  <c r="U75" i="15" s="1"/>
  <c r="Q17" i="16"/>
  <c r="U17" i="16" s="1"/>
  <c r="P55" i="16"/>
  <c r="T55" i="16" s="1"/>
  <c r="Q68" i="16"/>
  <c r="P69" i="16"/>
  <c r="T69" i="16" s="1"/>
  <c r="Q73" i="16"/>
  <c r="P74" i="16"/>
  <c r="R87" i="16"/>
  <c r="Q17" i="17"/>
  <c r="U17" i="17" s="1"/>
  <c r="Q26" i="17"/>
  <c r="P35" i="17"/>
  <c r="T35" i="17" s="1"/>
  <c r="U38" i="17"/>
  <c r="T50" i="17"/>
  <c r="T54" i="17"/>
  <c r="U12" i="18"/>
  <c r="T12" i="18"/>
  <c r="U16" i="18"/>
  <c r="T16" i="18"/>
  <c r="T26" i="18"/>
  <c r="Q35" i="18"/>
  <c r="U35" i="18" s="1"/>
  <c r="U61" i="18"/>
  <c r="T61" i="18"/>
  <c r="P69" i="18"/>
  <c r="T69" i="18" s="1"/>
  <c r="P73" i="18"/>
  <c r="Q87" i="18"/>
  <c r="U35" i="19"/>
  <c r="T35" i="19"/>
  <c r="U55" i="14"/>
  <c r="T55" i="14"/>
  <c r="U87" i="14"/>
  <c r="E87" i="14"/>
  <c r="E115" i="14" s="1"/>
  <c r="U115" i="14" s="1"/>
  <c r="T87" i="14"/>
  <c r="T71" i="16"/>
  <c r="S87" i="16"/>
  <c r="T9" i="17"/>
  <c r="T25" i="17"/>
  <c r="T37" i="17"/>
  <c r="U60" i="17"/>
  <c r="T71" i="17"/>
  <c r="R87" i="17"/>
  <c r="T93" i="17"/>
  <c r="T9" i="18"/>
  <c r="P17" i="18"/>
  <c r="T34" i="18"/>
  <c r="T42" i="18"/>
  <c r="U37" i="18"/>
  <c r="Q69" i="18"/>
  <c r="U69" i="18" s="1"/>
  <c r="Q73" i="18"/>
  <c r="U26" i="19"/>
  <c r="U74" i="15"/>
  <c r="T74" i="15"/>
  <c r="U73" i="15"/>
  <c r="T73" i="15"/>
  <c r="Q42" i="17"/>
  <c r="U45" i="17"/>
  <c r="E61" i="17"/>
  <c r="P69" i="17"/>
  <c r="T69" i="17" s="1"/>
  <c r="S87" i="17"/>
  <c r="Q17" i="18"/>
  <c r="U17" i="18" s="1"/>
  <c r="U30" i="18"/>
  <c r="T30" i="18"/>
  <c r="P32" i="18"/>
  <c r="U47" i="18"/>
  <c r="T47" i="18"/>
  <c r="U51" i="18"/>
  <c r="T51" i="18"/>
  <c r="Q61" i="18"/>
  <c r="U68" i="18"/>
  <c r="T68" i="18"/>
  <c r="U63" i="18"/>
  <c r="T63" i="18"/>
  <c r="P68" i="18"/>
  <c r="T32" i="20"/>
  <c r="U32" i="20"/>
  <c r="U87" i="15"/>
  <c r="E87" i="15"/>
  <c r="E115" i="15" s="1"/>
  <c r="U115" i="15" s="1"/>
  <c r="T87" i="15"/>
  <c r="T32" i="16"/>
  <c r="U32" i="16"/>
  <c r="U35" i="16"/>
  <c r="T14" i="17"/>
  <c r="U24" i="17"/>
  <c r="T63" i="17"/>
  <c r="U65" i="17"/>
  <c r="T65" i="17"/>
  <c r="Q68" i="17"/>
  <c r="Q69" i="17"/>
  <c r="U69" i="17" s="1"/>
  <c r="U19" i="18"/>
  <c r="T19" i="18"/>
  <c r="Q32" i="18"/>
  <c r="U94" i="18"/>
  <c r="T94" i="18"/>
  <c r="P61" i="18"/>
  <c r="T95" i="18"/>
  <c r="T15" i="19"/>
  <c r="P26" i="19"/>
  <c r="T29" i="19"/>
  <c r="T46" i="19"/>
  <c r="T54" i="19"/>
  <c r="Q55" i="19"/>
  <c r="T57" i="19"/>
  <c r="T66" i="19"/>
  <c r="Q69" i="19"/>
  <c r="U69" i="19" s="1"/>
  <c r="T71" i="19"/>
  <c r="Q74" i="19"/>
  <c r="P75" i="19"/>
  <c r="T75" i="19" s="1"/>
  <c r="S87" i="19"/>
  <c r="T89" i="19"/>
  <c r="T9" i="20"/>
  <c r="P17" i="20"/>
  <c r="T17" i="20" s="1"/>
  <c r="T20" i="20"/>
  <c r="T31" i="20"/>
  <c r="Q32" i="20"/>
  <c r="T34" i="20"/>
  <c r="Q35" i="20"/>
  <c r="T37" i="20"/>
  <c r="T48" i="20"/>
  <c r="T59" i="20"/>
  <c r="U68" i="20"/>
  <c r="T68" i="20"/>
  <c r="P68" i="20"/>
  <c r="P73" i="20"/>
  <c r="Q87" i="20"/>
  <c r="T91" i="20"/>
  <c r="T101" i="1"/>
  <c r="U101" i="1"/>
  <c r="T104" i="20"/>
  <c r="U104" i="20"/>
  <c r="P87" i="17"/>
  <c r="U74" i="18"/>
  <c r="T74" i="18"/>
  <c r="T73" i="18"/>
  <c r="U73" i="18"/>
  <c r="U17" i="19"/>
  <c r="T17" i="19"/>
  <c r="T14" i="19"/>
  <c r="S17" i="19"/>
  <c r="T25" i="19"/>
  <c r="T28" i="19"/>
  <c r="U42" i="19"/>
  <c r="T42" i="19"/>
  <c r="T45" i="19"/>
  <c r="T53" i="19"/>
  <c r="R55" i="19"/>
  <c r="T65" i="19"/>
  <c r="S68" i="19"/>
  <c r="R69" i="19"/>
  <c r="S73" i="19"/>
  <c r="R74" i="19"/>
  <c r="T88" i="19"/>
  <c r="T96" i="19"/>
  <c r="T16" i="20"/>
  <c r="T19" i="20"/>
  <c r="T30" i="20"/>
  <c r="R32" i="20"/>
  <c r="R35" i="20"/>
  <c r="T47" i="20"/>
  <c r="T58" i="20"/>
  <c r="T67" i="20"/>
  <c r="T72" i="20"/>
  <c r="R87" i="20"/>
  <c r="T90" i="20"/>
  <c r="T99" i="1"/>
  <c r="U99" i="1"/>
  <c r="U101" i="18"/>
  <c r="T101" i="18"/>
  <c r="U87" i="18"/>
  <c r="E87" i="18"/>
  <c r="E115" i="18" s="1"/>
  <c r="T115" i="18" s="1"/>
  <c r="T87" i="18"/>
  <c r="S87" i="20"/>
  <c r="S97" i="20"/>
  <c r="M114" i="20"/>
  <c r="S114" i="20" s="1"/>
  <c r="T103" i="19"/>
  <c r="U103" i="19"/>
  <c r="U111" i="18"/>
  <c r="T111" i="18"/>
  <c r="T108" i="16"/>
  <c r="U108" i="16"/>
  <c r="Q61" i="19"/>
  <c r="U74" i="19"/>
  <c r="T74" i="19"/>
  <c r="U73" i="19"/>
  <c r="T73" i="19"/>
  <c r="U69" i="20"/>
  <c r="T75" i="20"/>
  <c r="U17" i="20"/>
  <c r="Q26" i="20"/>
  <c r="P42" i="20"/>
  <c r="T42" i="20" s="1"/>
  <c r="T61" i="20"/>
  <c r="U61" i="20"/>
  <c r="Q75" i="20"/>
  <c r="U75" i="20" s="1"/>
  <c r="T101" i="19"/>
  <c r="U101" i="19"/>
  <c r="U55" i="19"/>
  <c r="T55" i="19"/>
  <c r="T50" i="19"/>
  <c r="U87" i="19"/>
  <c r="E87" i="19"/>
  <c r="E115" i="19" s="1"/>
  <c r="U115" i="19" s="1"/>
  <c r="T87" i="19"/>
  <c r="Q42" i="20"/>
  <c r="U42" i="20" s="1"/>
  <c r="P61" i="20"/>
  <c r="T109" i="1"/>
  <c r="U109" i="1"/>
  <c r="U109" i="18"/>
  <c r="T109" i="18"/>
  <c r="U98" i="13"/>
  <c r="T98" i="13"/>
  <c r="T58" i="18"/>
  <c r="T67" i="18"/>
  <c r="T72" i="18"/>
  <c r="R87" i="18"/>
  <c r="T90" i="18"/>
  <c r="T10" i="19"/>
  <c r="T21" i="19"/>
  <c r="T38" i="19"/>
  <c r="T49" i="19"/>
  <c r="T60" i="19"/>
  <c r="P87" i="19"/>
  <c r="T92" i="19"/>
  <c r="T12" i="20"/>
  <c r="T23" i="20"/>
  <c r="T40" i="20"/>
  <c r="T51" i="20"/>
  <c r="Q61" i="20"/>
  <c r="T63" i="20"/>
  <c r="U73" i="20"/>
  <c r="T73" i="20"/>
  <c r="U74" i="20"/>
  <c r="T74" i="20"/>
  <c r="T107" i="1"/>
  <c r="U107" i="1"/>
  <c r="T112" i="20"/>
  <c r="U112" i="20"/>
  <c r="U99" i="19"/>
  <c r="E97" i="19"/>
  <c r="E114" i="19" s="1"/>
  <c r="U114" i="19" s="1"/>
  <c r="L114" i="18"/>
  <c r="R114" i="18" s="1"/>
  <c r="R97" i="18"/>
  <c r="S97" i="14"/>
  <c r="M114" i="14"/>
  <c r="S114" i="14" s="1"/>
  <c r="T71" i="18"/>
  <c r="S87" i="18"/>
  <c r="T9" i="19"/>
  <c r="U68" i="19"/>
  <c r="T68" i="19"/>
  <c r="Q87" i="19"/>
  <c r="T55" i="20"/>
  <c r="U55" i="20"/>
  <c r="U63" i="20"/>
  <c r="U87" i="20"/>
  <c r="E87" i="20"/>
  <c r="E115" i="20" s="1"/>
  <c r="U115" i="20" s="1"/>
  <c r="T87" i="20"/>
  <c r="U95" i="20"/>
  <c r="T95" i="20"/>
  <c r="T111" i="19"/>
  <c r="U111" i="19"/>
  <c r="S97" i="18"/>
  <c r="M114" i="18"/>
  <c r="S114" i="18" s="1"/>
  <c r="T100" i="16"/>
  <c r="U100" i="16"/>
  <c r="R87" i="19"/>
  <c r="P87" i="20"/>
  <c r="T109" i="19"/>
  <c r="U109" i="19"/>
  <c r="U103" i="18"/>
  <c r="T103" i="18"/>
  <c r="U98" i="20"/>
  <c r="U106" i="20"/>
  <c r="S97" i="17"/>
  <c r="U105" i="17"/>
  <c r="U105" i="15"/>
  <c r="U104" i="14"/>
  <c r="U112" i="14"/>
  <c r="U104" i="13"/>
  <c r="U106" i="13"/>
  <c r="T108" i="13"/>
  <c r="R97" i="11"/>
  <c r="U100" i="10"/>
  <c r="U102" i="10"/>
  <c r="U102" i="8"/>
  <c r="U104" i="8"/>
  <c r="M114" i="8"/>
  <c r="S114" i="8" s="1"/>
  <c r="U99" i="7"/>
  <c r="U101" i="7"/>
  <c r="U107" i="6"/>
  <c r="U109" i="6"/>
  <c r="U98" i="5"/>
  <c r="T108" i="5"/>
  <c r="E97" i="4"/>
  <c r="U106" i="4"/>
  <c r="U108" i="4"/>
  <c r="U111" i="3"/>
  <c r="E82" i="2"/>
  <c r="U98" i="18"/>
  <c r="T98" i="1"/>
  <c r="T106" i="1"/>
  <c r="T100" i="19"/>
  <c r="T108" i="19"/>
  <c r="U100" i="18"/>
  <c r="U108" i="18"/>
  <c r="T99" i="16"/>
  <c r="T107" i="16"/>
  <c r="S97" i="13"/>
  <c r="S97" i="4"/>
  <c r="T102" i="3"/>
  <c r="T107" i="2"/>
  <c r="S97" i="5"/>
  <c r="S97" i="10"/>
  <c r="T103" i="10"/>
  <c r="T105" i="10"/>
  <c r="T107" i="10"/>
  <c r="T105" i="8"/>
  <c r="T107" i="8"/>
  <c r="T109" i="8"/>
  <c r="T102" i="7"/>
  <c r="T104" i="7"/>
  <c r="T106" i="7"/>
  <c r="E97" i="6"/>
  <c r="T97" i="6" s="1"/>
  <c r="T109" i="5"/>
  <c r="T111" i="5"/>
  <c r="T109" i="4"/>
  <c r="T111" i="4"/>
  <c r="E82" i="18"/>
  <c r="E82" i="15"/>
  <c r="L114" i="1"/>
  <c r="R114" i="1" s="1"/>
  <c r="T100" i="15"/>
  <c r="E97" i="13"/>
  <c r="U97" i="13" s="1"/>
  <c r="T109" i="12"/>
  <c r="T111" i="12"/>
  <c r="T106" i="11"/>
  <c r="T108" i="11"/>
  <c r="T110" i="11"/>
  <c r="T111" i="10"/>
  <c r="T100" i="9"/>
  <c r="T102" i="9"/>
  <c r="T104" i="9"/>
  <c r="E82" i="8"/>
  <c r="E82" i="6"/>
  <c r="E97" i="17"/>
  <c r="U97" i="17" s="1"/>
  <c r="T101" i="12"/>
  <c r="T103" i="12"/>
  <c r="T108" i="9"/>
  <c r="T110" i="9"/>
  <c r="T112" i="9"/>
  <c r="T99" i="6"/>
  <c r="T101" i="6"/>
  <c r="T103" i="6"/>
  <c r="T98" i="4"/>
  <c r="T100" i="4"/>
  <c r="R97" i="3"/>
  <c r="T103" i="3"/>
  <c r="T105" i="3"/>
  <c r="T108" i="2"/>
  <c r="T110" i="2"/>
  <c r="E82" i="10"/>
  <c r="U103" i="17"/>
  <c r="U111" i="17"/>
  <c r="U102" i="16"/>
  <c r="U110" i="16"/>
  <c r="U102" i="14"/>
  <c r="U110" i="14"/>
  <c r="T100" i="13"/>
  <c r="L114" i="13"/>
  <c r="R114" i="13" s="1"/>
  <c r="S97" i="12"/>
  <c r="L114" i="8"/>
  <c r="R114" i="8" s="1"/>
  <c r="T111" i="6"/>
  <c r="T100" i="5"/>
  <c r="T115" i="6"/>
  <c r="T115" i="17"/>
  <c r="T115" i="19"/>
  <c r="T115" i="7"/>
  <c r="E97" i="1"/>
  <c r="S97" i="19"/>
  <c r="U110" i="13"/>
  <c r="T110" i="13"/>
  <c r="U110" i="5"/>
  <c r="T110" i="5"/>
  <c r="T103" i="1"/>
  <c r="T111" i="1"/>
  <c r="T100" i="20"/>
  <c r="T108" i="20"/>
  <c r="T115" i="20"/>
  <c r="T105" i="19"/>
  <c r="T102" i="18"/>
  <c r="T110" i="18"/>
  <c r="T99" i="17"/>
  <c r="T107" i="17"/>
  <c r="T104" i="16"/>
  <c r="T112" i="16"/>
  <c r="L114" i="16"/>
  <c r="R114" i="16" s="1"/>
  <c r="T101" i="15"/>
  <c r="T109" i="15"/>
  <c r="M114" i="15"/>
  <c r="S114" i="15" s="1"/>
  <c r="E97" i="14"/>
  <c r="T98" i="14"/>
  <c r="T106" i="14"/>
  <c r="T105" i="12"/>
  <c r="U109" i="11"/>
  <c r="T109" i="11"/>
  <c r="L114" i="7"/>
  <c r="R114" i="7" s="1"/>
  <c r="R97" i="7"/>
  <c r="U101" i="11"/>
  <c r="E97" i="11"/>
  <c r="T101" i="11"/>
  <c r="U109" i="10"/>
  <c r="T109" i="10"/>
  <c r="S97" i="1"/>
  <c r="U99" i="17"/>
  <c r="L114" i="17"/>
  <c r="R114" i="17" s="1"/>
  <c r="M114" i="16"/>
  <c r="S114" i="16" s="1"/>
  <c r="E97" i="15"/>
  <c r="R97" i="14"/>
  <c r="U102" i="12"/>
  <c r="T102" i="12"/>
  <c r="U98" i="9"/>
  <c r="T98" i="9"/>
  <c r="E97" i="9"/>
  <c r="U97" i="4"/>
  <c r="T97" i="4"/>
  <c r="T105" i="1"/>
  <c r="T102" i="20"/>
  <c r="T110" i="20"/>
  <c r="T99" i="19"/>
  <c r="T107" i="19"/>
  <c r="T104" i="18"/>
  <c r="T112" i="18"/>
  <c r="T101" i="17"/>
  <c r="T109" i="17"/>
  <c r="E97" i="16"/>
  <c r="T98" i="16"/>
  <c r="T106" i="16"/>
  <c r="T103" i="15"/>
  <c r="T111" i="15"/>
  <c r="T100" i="14"/>
  <c r="T108" i="14"/>
  <c r="U105" i="13"/>
  <c r="T105" i="13"/>
  <c r="T100" i="12"/>
  <c r="U98" i="10"/>
  <c r="T98" i="10"/>
  <c r="E97" i="10"/>
  <c r="U106" i="9"/>
  <c r="T106" i="9"/>
  <c r="U103" i="8"/>
  <c r="T103" i="8"/>
  <c r="E114" i="6"/>
  <c r="U97" i="6"/>
  <c r="M114" i="6"/>
  <c r="S114" i="6" s="1"/>
  <c r="S97" i="6"/>
  <c r="U105" i="6"/>
  <c r="T105" i="6"/>
  <c r="E97" i="5"/>
  <c r="R97" i="20"/>
  <c r="E97" i="12"/>
  <c r="U112" i="12"/>
  <c r="T112" i="12"/>
  <c r="U104" i="11"/>
  <c r="T104" i="11"/>
  <c r="U106" i="10"/>
  <c r="T106" i="10"/>
  <c r="U111" i="8"/>
  <c r="T111" i="8"/>
  <c r="U100" i="7"/>
  <c r="T100" i="7"/>
  <c r="E97" i="7"/>
  <c r="E97" i="18"/>
  <c r="T115" i="16"/>
  <c r="R97" i="12"/>
  <c r="U99" i="12"/>
  <c r="T99" i="12"/>
  <c r="U104" i="12"/>
  <c r="U112" i="11"/>
  <c r="T112" i="11"/>
  <c r="U108" i="7"/>
  <c r="T108" i="7"/>
  <c r="U102" i="13"/>
  <c r="T102" i="13"/>
  <c r="E97" i="20"/>
  <c r="U107" i="12"/>
  <c r="T107" i="12"/>
  <c r="U101" i="10"/>
  <c r="T101" i="10"/>
  <c r="U103" i="9"/>
  <c r="T103" i="9"/>
  <c r="U102" i="5"/>
  <c r="T102" i="5"/>
  <c r="U115" i="3"/>
  <c r="T115" i="14"/>
  <c r="T110" i="12"/>
  <c r="T99" i="11"/>
  <c r="T107" i="11"/>
  <c r="T104" i="10"/>
  <c r="T112" i="10"/>
  <c r="T101" i="9"/>
  <c r="T109" i="9"/>
  <c r="E97" i="8"/>
  <c r="T98" i="8"/>
  <c r="T106" i="8"/>
  <c r="T103" i="7"/>
  <c r="T111" i="7"/>
  <c r="T100" i="6"/>
  <c r="T108" i="6"/>
  <c r="T105" i="5"/>
  <c r="T102" i="4"/>
  <c r="T110" i="4"/>
  <c r="T99" i="3"/>
  <c r="T107" i="3"/>
  <c r="T104" i="2"/>
  <c r="T112" i="2"/>
  <c r="T99" i="4"/>
  <c r="T107" i="4"/>
  <c r="T104" i="3"/>
  <c r="T112" i="3"/>
  <c r="T101" i="2"/>
  <c r="T109" i="2"/>
  <c r="M114" i="2"/>
  <c r="S114" i="2" s="1"/>
  <c r="M114" i="11"/>
  <c r="S114" i="11" s="1"/>
  <c r="T111" i="9"/>
  <c r="T100" i="8"/>
  <c r="T108" i="8"/>
  <c r="T105" i="7"/>
  <c r="T102" i="6"/>
  <c r="T110" i="6"/>
  <c r="T99" i="5"/>
  <c r="T107" i="5"/>
  <c r="U99" i="4"/>
  <c r="T104" i="4"/>
  <c r="T112" i="4"/>
  <c r="L114" i="4"/>
  <c r="R114" i="4" s="1"/>
  <c r="T101" i="3"/>
  <c r="T109" i="3"/>
  <c r="M114" i="3"/>
  <c r="S114" i="3" s="1"/>
  <c r="E97" i="2"/>
  <c r="T98" i="2"/>
  <c r="T106" i="2"/>
  <c r="T115" i="9"/>
  <c r="U99" i="5"/>
  <c r="E97" i="3"/>
  <c r="T115" i="2"/>
  <c r="T35" i="10" l="1"/>
  <c r="U61" i="10"/>
  <c r="T26" i="1"/>
  <c r="T26" i="17"/>
  <c r="T61" i="7"/>
  <c r="T26" i="19"/>
  <c r="Q114" i="8"/>
  <c r="Q115" i="3"/>
  <c r="U26" i="4"/>
  <c r="U26" i="20"/>
  <c r="U32" i="4"/>
  <c r="E114" i="13"/>
  <c r="U114" i="13" s="1"/>
  <c r="T35" i="4"/>
  <c r="Q114" i="17"/>
  <c r="U35" i="14"/>
  <c r="T61" i="2"/>
  <c r="T115" i="8"/>
  <c r="T115" i="12"/>
  <c r="T32" i="18"/>
  <c r="E114" i="4"/>
  <c r="T115" i="4"/>
  <c r="T61" i="5"/>
  <c r="T32" i="2"/>
  <c r="T115" i="15"/>
  <c r="T61" i="1"/>
  <c r="T61" i="11"/>
  <c r="T115" i="1"/>
  <c r="U35" i="20"/>
  <c r="T115" i="10"/>
  <c r="T61" i="19"/>
  <c r="T115" i="13"/>
  <c r="T35" i="14"/>
  <c r="U97" i="19"/>
  <c r="E114" i="17"/>
  <c r="T97" i="13"/>
  <c r="U61" i="8"/>
  <c r="Q115" i="15"/>
  <c r="Q114" i="15"/>
  <c r="T97" i="17"/>
  <c r="P115" i="17"/>
  <c r="P114" i="17"/>
  <c r="P115" i="10"/>
  <c r="P114" i="10"/>
  <c r="Q115" i="9"/>
  <c r="Q114" i="9"/>
  <c r="Q115" i="5"/>
  <c r="Q114" i="5"/>
  <c r="U115" i="5"/>
  <c r="T115" i="5"/>
  <c r="T114" i="19"/>
  <c r="P115" i="20"/>
  <c r="P114" i="20"/>
  <c r="Q115" i="19"/>
  <c r="Q114" i="19"/>
  <c r="P115" i="16"/>
  <c r="P114" i="16"/>
  <c r="Q115" i="14"/>
  <c r="Q114" i="14"/>
  <c r="P115" i="11"/>
  <c r="P114" i="11"/>
  <c r="Q115" i="1"/>
  <c r="Q114" i="1"/>
  <c r="T97" i="19"/>
  <c r="Q115" i="12"/>
  <c r="Q114" i="12"/>
  <c r="U32" i="15"/>
  <c r="T32" i="15"/>
  <c r="Q115" i="11"/>
  <c r="Q114" i="11"/>
  <c r="Q115" i="10"/>
  <c r="Q114" i="10"/>
  <c r="P115" i="5"/>
  <c r="P114" i="5"/>
  <c r="Q115" i="4"/>
  <c r="Q114" i="4"/>
  <c r="Q114" i="18"/>
  <c r="Q115" i="18"/>
  <c r="P115" i="13"/>
  <c r="P114" i="13"/>
  <c r="U26" i="15"/>
  <c r="T26" i="15"/>
  <c r="P115" i="7"/>
  <c r="P114" i="7"/>
  <c r="P115" i="6"/>
  <c r="P114" i="6"/>
  <c r="P115" i="1"/>
  <c r="P114" i="1"/>
  <c r="P115" i="19"/>
  <c r="P114" i="19"/>
  <c r="U115" i="11"/>
  <c r="Q115" i="13"/>
  <c r="Q114" i="13"/>
  <c r="U35" i="5"/>
  <c r="T35" i="5"/>
  <c r="P115" i="2"/>
  <c r="P114" i="2"/>
  <c r="U115" i="18"/>
  <c r="Q114" i="20"/>
  <c r="Q115" i="20"/>
  <c r="U61" i="17"/>
  <c r="T61" i="17"/>
  <c r="U32" i="17"/>
  <c r="T32" i="17"/>
  <c r="P115" i="15"/>
  <c r="P114" i="15"/>
  <c r="Q115" i="7"/>
  <c r="Q114" i="7"/>
  <c r="P115" i="9"/>
  <c r="P114" i="9"/>
  <c r="U32" i="5"/>
  <c r="T32" i="5"/>
  <c r="Q115" i="2"/>
  <c r="Q114" i="2"/>
  <c r="P115" i="4"/>
  <c r="P114" i="4"/>
  <c r="U61" i="15"/>
  <c r="T61" i="15"/>
  <c r="P115" i="3"/>
  <c r="P114" i="3"/>
  <c r="E114" i="20"/>
  <c r="U97" i="20"/>
  <c r="T97" i="20"/>
  <c r="E114" i="12"/>
  <c r="U97" i="12"/>
  <c r="T97" i="12"/>
  <c r="E114" i="14"/>
  <c r="U97" i="14"/>
  <c r="T97" i="14"/>
  <c r="U114" i="6"/>
  <c r="T114" i="6"/>
  <c r="U114" i="17"/>
  <c r="T114" i="17"/>
  <c r="U97" i="16"/>
  <c r="T97" i="16"/>
  <c r="E114" i="16"/>
  <c r="E114" i="3"/>
  <c r="U97" i="3"/>
  <c r="T97" i="3"/>
  <c r="U97" i="7"/>
  <c r="T97" i="7"/>
  <c r="E114" i="7"/>
  <c r="T114" i="13"/>
  <c r="E114" i="18"/>
  <c r="U97" i="18"/>
  <c r="T97" i="18"/>
  <c r="U97" i="8"/>
  <c r="T97" i="8"/>
  <c r="E114" i="8"/>
  <c r="T97" i="10"/>
  <c r="E114" i="10"/>
  <c r="U97" i="10"/>
  <c r="U114" i="4"/>
  <c r="T114" i="4"/>
  <c r="E114" i="11"/>
  <c r="U97" i="11"/>
  <c r="T97" i="11"/>
  <c r="T97" i="2"/>
  <c r="E114" i="2"/>
  <c r="U97" i="2"/>
  <c r="E114" i="5"/>
  <c r="U97" i="5"/>
  <c r="T97" i="5"/>
  <c r="U97" i="15"/>
  <c r="T97" i="15"/>
  <c r="E114" i="15"/>
  <c r="U97" i="9"/>
  <c r="T97" i="9"/>
  <c r="E114" i="9"/>
  <c r="E114" i="1"/>
  <c r="U97" i="1"/>
  <c r="T97" i="1"/>
  <c r="U114" i="2" l="1"/>
  <c r="T114" i="2"/>
  <c r="U114" i="16"/>
  <c r="T114" i="16"/>
  <c r="T114" i="15"/>
  <c r="U114" i="15"/>
  <c r="U114" i="8"/>
  <c r="T114" i="8"/>
  <c r="U114" i="12"/>
  <c r="T114" i="12"/>
  <c r="U114" i="10"/>
  <c r="T114" i="10"/>
  <c r="U114" i="14"/>
  <c r="T114" i="14"/>
  <c r="U114" i="1"/>
  <c r="T114" i="1"/>
  <c r="T114" i="7"/>
  <c r="U114" i="7"/>
  <c r="U114" i="11"/>
  <c r="T114" i="11"/>
  <c r="U114" i="9"/>
  <c r="T114" i="9"/>
  <c r="U114" i="5"/>
  <c r="T114" i="5"/>
  <c r="U114" i="18"/>
  <c r="T114" i="18"/>
  <c r="U114" i="3"/>
  <c r="T114" i="3"/>
  <c r="U114" i="20"/>
  <c r="T114" i="20"/>
</calcChain>
</file>

<file path=xl/sharedStrings.xml><?xml version="1.0" encoding="utf-8"?>
<sst xmlns="http://schemas.openxmlformats.org/spreadsheetml/2006/main" count="7384" uniqueCount="147">
  <si>
    <t>Figures Finalised as at 2026/01/30</t>
  </si>
  <si>
    <t/>
  </si>
  <si>
    <t>2nd Quarter Ended 31 December 2025</t>
  </si>
  <si>
    <t>CONDITIONAL GRANTS TRANSFERRED FROM NATIONAL DEPARTMENTS AND ACTUAL PAYMENTS MADE BY MUNICIPALITIES: PRELIMINARY RESULTS</t>
  </si>
  <si>
    <t>AGGREGRATED INFORMATION FOR SECONDARY CITIES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</si>
  <si>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</si>
  <si>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</si>
  <si>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</si>
  <si>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</si>
  <si>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</si>
  <si>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</si>
  <si>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</si>
  <si>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</si>
  <si>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</si>
  <si>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</si>
  <si>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</si>
  <si>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</si>
  <si>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</si>
  <si>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</si>
  <si>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</si>
  <si>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</si>
  <si>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</si>
  <si>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</si>
  <si>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</si>
  <si>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</si>
  <si>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</si>
  <si>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</si>
  <si>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</si>
  <si>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</si>
  <si>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</si>
  <si>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</si>
  <si>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</si>
  <si>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</si>
  <si>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</si>
  <si>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</si>
  <si>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</si>
  <si>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</si>
  <si>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</si>
  <si>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</si>
  <si>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</si>
  <si>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</si>
  <si>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</si>
  <si>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</si>
  <si>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</si>
  <si>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</si>
  <si>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</si>
  <si>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</si>
  <si>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</si>
  <si>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</si>
  <si>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</si>
  <si>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</si>
  <si>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</si>
  <si>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</si>
  <si>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</si>
  <si>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</si>
  <si>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</si>
  <si>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</si>
  <si>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</si>
  <si>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</si>
  <si>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</si>
  <si>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</si>
  <si>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</si>
  <si>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</si>
  <si>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</si>
  <si>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</si>
  <si>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</si>
  <si>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</si>
  <si>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</si>
  <si>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</si>
  <si>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</si>
  <si>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</si>
  <si>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</si>
  <si>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</si>
  <si>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</si>
  <si>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</si>
  <si>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</si>
  <si>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</si>
  <si>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</si>
  <si>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</si>
  <si>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</si>
  <si>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</si>
  <si>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</si>
  <si>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</si>
  <si>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</si>
  <si>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</si>
  <si>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</si>
  <si>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</si>
  <si>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</si>
  <si>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</si>
  <si>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</si>
  <si>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</si>
  <si>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</si>
  <si>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</si>
  <si>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</si>
  <si>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</si>
  <si>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</si>
  <si>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</si>
  <si>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</si>
  <si>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</si>
  <si>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</si>
  <si>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</si>
  <si>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</si>
  <si>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</si>
  <si>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</si>
  <si>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</si>
  <si>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</si>
  <si>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</si>
  <si>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</si>
  <si>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</si>
  <si>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</si>
  <si>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</si>
  <si>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</si>
  <si>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</si>
  <si>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</si>
  <si>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MATJHABENG (FS184)</t>
  </si>
  <si>
    <t>GAUTENG: EMFULENI (GT421)</t>
  </si>
  <si>
    <t>GAUTENG: MOGALE CITY (GT481)</t>
  </si>
  <si>
    <t>KWAZULU-NATAL: MSUNDUZI (KZN225)</t>
  </si>
  <si>
    <t>KWAZULU-NATAL: NEWCASTLE (KZN252)</t>
  </si>
  <si>
    <t>KWAZULU-NATAL: UMHLATHUZE (KZN282)</t>
  </si>
  <si>
    <t>LIMPOPO: POLOKWANE (LIM354)</t>
  </si>
  <si>
    <t>MPUMALANGA: GOVAN MBEKI (MP307)</t>
  </si>
  <si>
    <t>MPUMALANGA: EMALAHLENI (MP) (MP312)</t>
  </si>
  <si>
    <t>MPUMALANGA: STEVE TSHWETE (MP313)</t>
  </si>
  <si>
    <t>MPUMALANGA: CITY OF MBOMBELA (MP326)</t>
  </si>
  <si>
    <t>NORTHERN CAPE: SOL PLAATJE (NC091)</t>
  </si>
  <si>
    <t>NORTH WEST: MADIBENG (NW372)</t>
  </si>
  <si>
    <t>NORTH WEST: RUSTENBURG (NW373)</t>
  </si>
  <si>
    <t>NORTH WEST: CITY OF MATLOSANA (NW403)</t>
  </si>
  <si>
    <t>NORTH WEST: J B MARKS (NW405)</t>
  </si>
  <si>
    <t>WESTERN CAPE: DRAKENSTEIN (WC023)</t>
  </si>
  <si>
    <t>WESTERN CAPE: STELLENBOSCH (WC024)</t>
  </si>
  <si>
    <t>WESTERN CAPE: GEORGE (WC044)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</si>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</sst>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44600000</v>
      </c>
      <c r="C10" s="108"/>
      <c r="D10" s="108"/>
      <c r="E10" s="108">
        <f t="shared" ref="E10:E17" si="0">$B10      +$C10      +$D10</f>
        <v>44600000</v>
      </c>
      <c r="F10" s="109">
        <v>44600000</v>
      </c>
      <c r="G10" s="110">
        <v>44600000</v>
      </c>
      <c r="H10" s="109">
        <v>3590000</v>
      </c>
      <c r="I10" s="110">
        <v>1176504</v>
      </c>
      <c r="J10" s="109">
        <v>7615000</v>
      </c>
      <c r="K10" s="110">
        <v>9569954</v>
      </c>
      <c r="L10" s="109"/>
      <c r="M10" s="110"/>
      <c r="N10" s="109"/>
      <c r="O10" s="110"/>
      <c r="P10" s="109">
        <f t="shared" ref="P10:P17" si="1">$H10      +$J10      +$L10      +$N10</f>
        <v>11205000</v>
      </c>
      <c r="Q10" s="110">
        <f t="shared" ref="Q10:Q17" si="2">$I10      +$K10      +$M10      +$O10</f>
        <v>10746458</v>
      </c>
      <c r="R10" s="54">
        <f t="shared" ref="R10:R17" si="3">IF(($H10      =0),0,((($J10      -$H10      )/$H10      )*100))</f>
        <v>112.11699164345403</v>
      </c>
      <c r="S10" s="55">
        <f t="shared" ref="S10:S17" si="4">IF(($I10      =0),0,((($K10      -$I10      )/$I10      )*100))</f>
        <v>713.42298878711836</v>
      </c>
      <c r="T10" s="54">
        <f t="shared" ref="T10:T16" si="5">IF(($E10      =0),0,(($P10      /$E10      )*100))</f>
        <v>25.123318385650222</v>
      </c>
      <c r="U10" s="56">
        <f t="shared" ref="U10:U16" si="6">IF(($E10      =0),0,(($Q10      /$E10      )*100))</f>
        <v>24.095197309417042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41174000</v>
      </c>
      <c r="C11" s="108"/>
      <c r="D11" s="108"/>
      <c r="E11" s="108">
        <f t="shared" si="0"/>
        <v>41174000</v>
      </c>
      <c r="F11" s="109">
        <v>41174000</v>
      </c>
      <c r="G11" s="110">
        <v>22900000</v>
      </c>
      <c r="H11" s="109">
        <v>9697000</v>
      </c>
      <c r="I11" s="110">
        <v>16557907</v>
      </c>
      <c r="J11" s="109">
        <v>9993000</v>
      </c>
      <c r="K11" s="110">
        <v>5546924</v>
      </c>
      <c r="L11" s="109"/>
      <c r="M11" s="110"/>
      <c r="N11" s="109"/>
      <c r="O11" s="110"/>
      <c r="P11" s="109">
        <f t="shared" si="1"/>
        <v>19690000</v>
      </c>
      <c r="Q11" s="110">
        <f t="shared" si="2"/>
        <v>22104831</v>
      </c>
      <c r="R11" s="54">
        <f t="shared" si="3"/>
        <v>3.0524904609673094</v>
      </c>
      <c r="S11" s="55">
        <f t="shared" si="4"/>
        <v>-66.499848078624908</v>
      </c>
      <c r="T11" s="54">
        <f t="shared" si="5"/>
        <v>47.821440715014333</v>
      </c>
      <c r="U11" s="56">
        <f t="shared" si="6"/>
        <v>53.686382182930984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288602000</v>
      </c>
      <c r="C14" s="108"/>
      <c r="D14" s="108"/>
      <c r="E14" s="108">
        <f t="shared" si="0"/>
        <v>288602000</v>
      </c>
      <c r="F14" s="109">
        <v>288602000</v>
      </c>
      <c r="G14" s="110">
        <v>189399000</v>
      </c>
      <c r="H14" s="109">
        <v>47940000</v>
      </c>
      <c r="I14" s="110">
        <v>30930229</v>
      </c>
      <c r="J14" s="109">
        <v>70584000</v>
      </c>
      <c r="K14" s="110">
        <v>90253726</v>
      </c>
      <c r="L14" s="109"/>
      <c r="M14" s="110"/>
      <c r="N14" s="109"/>
      <c r="O14" s="110"/>
      <c r="P14" s="109">
        <f t="shared" si="1"/>
        <v>118524000</v>
      </c>
      <c r="Q14" s="110">
        <f t="shared" si="2"/>
        <v>121183955</v>
      </c>
      <c r="R14" s="54">
        <f t="shared" si="3"/>
        <v>47.234042553191493</v>
      </c>
      <c r="S14" s="55">
        <f t="shared" si="4"/>
        <v>191.79779431959588</v>
      </c>
      <c r="T14" s="54">
        <f t="shared" si="5"/>
        <v>41.068322464847782</v>
      </c>
      <c r="U14" s="56">
        <f t="shared" si="6"/>
        <v>41.989991406850955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33000000</v>
      </c>
      <c r="C15" s="108"/>
      <c r="D15" s="108"/>
      <c r="E15" s="108">
        <f t="shared" si="0"/>
        <v>33000000</v>
      </c>
      <c r="F15" s="109">
        <v>33000000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454376000</v>
      </c>
      <c r="C17" s="111">
        <f>SUM(C9:C16)</f>
        <v>0</v>
      </c>
      <c r="D17" s="111"/>
      <c r="E17" s="111">
        <f t="shared" si="0"/>
        <v>454376000</v>
      </c>
      <c r="F17" s="112">
        <f t="shared" ref="F17:O17" si="7">SUM(F9:F16)</f>
        <v>454376000</v>
      </c>
      <c r="G17" s="113">
        <f t="shared" si="7"/>
        <v>256899000</v>
      </c>
      <c r="H17" s="112">
        <f t="shared" si="7"/>
        <v>61227000</v>
      </c>
      <c r="I17" s="113">
        <f t="shared" si="7"/>
        <v>48664640</v>
      </c>
      <c r="J17" s="112">
        <f t="shared" si="7"/>
        <v>88192000</v>
      </c>
      <c r="K17" s="113">
        <f t="shared" si="7"/>
        <v>105370604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149419000</v>
      </c>
      <c r="Q17" s="113">
        <f t="shared" si="2"/>
        <v>154035244</v>
      </c>
      <c r="R17" s="58">
        <f t="shared" si="3"/>
        <v>44.041027651199634</v>
      </c>
      <c r="S17" s="59">
        <f t="shared" si="4"/>
        <v>116.52395661408366</v>
      </c>
      <c r="T17" s="58">
        <f>IF((SUM($E9:$E14))=0,0,(P17/(SUM($E9:$E14))*100))</f>
        <v>39.911479368335577</v>
      </c>
      <c r="U17" s="60">
        <f>IF((SUM($E9:$E14))=0,0,(Q17/(SUM($E9:$E14))*100))</f>
        <v>41.144529563860935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1096117000</v>
      </c>
      <c r="C19" s="108"/>
      <c r="D19" s="108"/>
      <c r="E19" s="108">
        <f t="shared" ref="E19:E26" si="8">$B19      +$C19      +$D19</f>
        <v>1096117000</v>
      </c>
      <c r="F19" s="109">
        <v>1096117000</v>
      </c>
      <c r="G19" s="110">
        <v>838731000</v>
      </c>
      <c r="H19" s="109">
        <v>191617000</v>
      </c>
      <c r="I19" s="110">
        <v>164203128</v>
      </c>
      <c r="J19" s="109">
        <v>393744000</v>
      </c>
      <c r="K19" s="110">
        <v>359795936</v>
      </c>
      <c r="L19" s="109"/>
      <c r="M19" s="110"/>
      <c r="N19" s="109"/>
      <c r="O19" s="110"/>
      <c r="P19" s="109">
        <f t="shared" ref="P19:P26" si="9">$H19      +$J19      +$L19      +$N19</f>
        <v>585361000</v>
      </c>
      <c r="Q19" s="110">
        <f t="shared" ref="Q19:Q26" si="10">$I19      +$K19      +$M19      +$O19</f>
        <v>523999064</v>
      </c>
      <c r="R19" s="54">
        <f t="shared" ref="R19:R26" si="11">IF(($H19      =0),0,((($J19      -$H19      )/$H19      )*100))</f>
        <v>105.48489956527864</v>
      </c>
      <c r="S19" s="55">
        <f t="shared" ref="S19:S26" si="12">IF(($I19      =0),0,((($K19      -$I19      )/$I19      )*100))</f>
        <v>119.11637152247185</v>
      </c>
      <c r="T19" s="54">
        <f t="shared" ref="T19:T25" si="13">IF(($E19      =0),0,(($P19      /$E19      )*100))</f>
        <v>53.40314948130537</v>
      </c>
      <c r="U19" s="56">
        <f t="shared" ref="U19:U25" si="14">IF(($E19      =0),0,(($Q19      /$E19      )*100))</f>
        <v>47.805030302422097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16000000</v>
      </c>
      <c r="D22" s="108"/>
      <c r="E22" s="108">
        <f t="shared" si="8"/>
        <v>16000000</v>
      </c>
      <c r="F22" s="109">
        <v>16000000</v>
      </c>
      <c r="G22" s="110">
        <v>16000000</v>
      </c>
      <c r="H22" s="109"/>
      <c r="I22" s="110"/>
      <c r="J22" s="109">
        <v>3772000</v>
      </c>
      <c r="K22" s="110"/>
      <c r="L22" s="109"/>
      <c r="M22" s="110"/>
      <c r="N22" s="109"/>
      <c r="O22" s="110"/>
      <c r="P22" s="109">
        <f t="shared" si="9"/>
        <v>3772000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23.574999999999999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42975000</v>
      </c>
      <c r="C23" s="108"/>
      <c r="D23" s="108"/>
      <c r="E23" s="108">
        <f t="shared" si="8"/>
        <v>42975000</v>
      </c>
      <c r="F23" s="109">
        <v>42975000</v>
      </c>
      <c r="G23" s="110">
        <v>15225000</v>
      </c>
      <c r="H23" s="109">
        <v>549000</v>
      </c>
      <c r="I23" s="110"/>
      <c r="J23" s="109">
        <v>10276000</v>
      </c>
      <c r="K23" s="110">
        <v>14190553</v>
      </c>
      <c r="L23" s="109"/>
      <c r="M23" s="110"/>
      <c r="N23" s="109"/>
      <c r="O23" s="110"/>
      <c r="P23" s="109">
        <f t="shared" si="9"/>
        <v>10825000</v>
      </c>
      <c r="Q23" s="110">
        <f t="shared" si="10"/>
        <v>14190553</v>
      </c>
      <c r="R23" s="54">
        <f t="shared" si="11"/>
        <v>1771.7668488160293</v>
      </c>
      <c r="S23" s="55">
        <f t="shared" si="12"/>
        <v>0</v>
      </c>
      <c r="T23" s="54">
        <f t="shared" si="13"/>
        <v>25.189063408958695</v>
      </c>
      <c r="U23" s="56">
        <f t="shared" si="14"/>
        <v>33.020484002326931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1139092000</v>
      </c>
      <c r="C26" s="111">
        <f>SUM(C19:C25)</f>
        <v>16000000</v>
      </c>
      <c r="D26" s="111"/>
      <c r="E26" s="111">
        <f t="shared" si="8"/>
        <v>1155092000</v>
      </c>
      <c r="F26" s="112">
        <f t="shared" ref="F26:O26" si="15">SUM(F19:F25)</f>
        <v>1155092000</v>
      </c>
      <c r="G26" s="113">
        <f t="shared" si="15"/>
        <v>869956000</v>
      </c>
      <c r="H26" s="112">
        <f t="shared" si="15"/>
        <v>192166000</v>
      </c>
      <c r="I26" s="113">
        <f t="shared" si="15"/>
        <v>164203128</v>
      </c>
      <c r="J26" s="112">
        <f t="shared" si="15"/>
        <v>407792000</v>
      </c>
      <c r="K26" s="113">
        <f t="shared" si="15"/>
        <v>373986489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599958000</v>
      </c>
      <c r="Q26" s="113">
        <f t="shared" si="10"/>
        <v>538189617</v>
      </c>
      <c r="R26" s="58">
        <f t="shared" si="11"/>
        <v>112.20819499807457</v>
      </c>
      <c r="S26" s="59">
        <f t="shared" si="12"/>
        <v>127.75844379773325</v>
      </c>
      <c r="T26" s="58">
        <f>IF(($E26-$E21-$E25)   =0,0,($P26   /($E26-$E21-$E25)   )*100)</f>
        <v>51.94027835012276</v>
      </c>
      <c r="U26" s="60">
        <f>IF(($E26-$E21-$E25)   =0,0,($Q26   /($E26-$E21-$E25)   )*100)</f>
        <v>46.592792349007702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764842000</v>
      </c>
      <c r="C30" s="108"/>
      <c r="D30" s="108"/>
      <c r="E30" s="108">
        <f>$B30      +$C30      +$D30</f>
        <v>764842000</v>
      </c>
      <c r="F30" s="109">
        <v>764842000</v>
      </c>
      <c r="G30" s="110">
        <v>444246000</v>
      </c>
      <c r="H30" s="109">
        <v>86220000</v>
      </c>
      <c r="I30" s="110">
        <v>98302832</v>
      </c>
      <c r="J30" s="109">
        <v>205655000</v>
      </c>
      <c r="K30" s="110">
        <v>80876979</v>
      </c>
      <c r="L30" s="109"/>
      <c r="M30" s="110"/>
      <c r="N30" s="109"/>
      <c r="O30" s="110"/>
      <c r="P30" s="109">
        <f>$H30      +$J30      +$L30      +$N30</f>
        <v>291875000</v>
      </c>
      <c r="Q30" s="110">
        <f>$I30      +$K30      +$M30      +$O30</f>
        <v>179179811</v>
      </c>
      <c r="R30" s="54">
        <f>IF(($H30      =0),0,((($J30      -$H30      )/$H30      )*100))</f>
        <v>138.52354442124798</v>
      </c>
      <c r="S30" s="55">
        <f>IF(($I30      =0),0,((($K30      -$I30      )/$I30      )*100))</f>
        <v>-17.726704964105206</v>
      </c>
      <c r="T30" s="54">
        <f>IF(($E30      =0),0,(($P30      /$E30      )*100))</f>
        <v>38.161476487954374</v>
      </c>
      <c r="U30" s="56">
        <f>IF(($E30      =0),0,(($Q30      /$E30      )*100))</f>
        <v>23.427036041430778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764842000</v>
      </c>
      <c r="C32" s="111">
        <f>SUM(C28:C31)</f>
        <v>0</v>
      </c>
      <c r="D32" s="111"/>
      <c r="E32" s="111">
        <f>$B32      +$C32      +$D32</f>
        <v>764842000</v>
      </c>
      <c r="F32" s="112">
        <f t="shared" ref="F32:O32" si="16">SUM(F28:F31)</f>
        <v>764842000</v>
      </c>
      <c r="G32" s="113">
        <f t="shared" si="16"/>
        <v>444246000</v>
      </c>
      <c r="H32" s="112">
        <f t="shared" si="16"/>
        <v>86220000</v>
      </c>
      <c r="I32" s="113">
        <f t="shared" si="16"/>
        <v>98302832</v>
      </c>
      <c r="J32" s="112">
        <f t="shared" si="16"/>
        <v>205655000</v>
      </c>
      <c r="K32" s="113">
        <f t="shared" si="16"/>
        <v>80876979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291875000</v>
      </c>
      <c r="Q32" s="113">
        <f>$I32      +$K32      +$M32      +$O32</f>
        <v>179179811</v>
      </c>
      <c r="R32" s="58">
        <f>IF(($H32      =0),0,((($J32      -$H32      )/$H32      )*100))</f>
        <v>138.52354442124798</v>
      </c>
      <c r="S32" s="59">
        <f>IF(($I32      =0),0,((($K32      -$I32      )/$I32      )*100))</f>
        <v>-17.726704964105206</v>
      </c>
      <c r="T32" s="58">
        <f>IF($E32   =0,0,($P32   /$E32   )*100)</f>
        <v>38.161476487954374</v>
      </c>
      <c r="U32" s="60">
        <f>IF($E32   =0,0,($Q32   /$E32   )*100)</f>
        <v>23.427036041430778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62125000</v>
      </c>
      <c r="C34" s="108"/>
      <c r="D34" s="108"/>
      <c r="E34" s="108">
        <f>$B34      +$C34      +$D34</f>
        <v>62125000</v>
      </c>
      <c r="F34" s="109">
        <v>62125000</v>
      </c>
      <c r="G34" s="110">
        <v>42313000</v>
      </c>
      <c r="H34" s="109">
        <v>11680000</v>
      </c>
      <c r="I34" s="110">
        <v>14654049</v>
      </c>
      <c r="J34" s="109">
        <v>9543000</v>
      </c>
      <c r="K34" s="110">
        <v>18478716</v>
      </c>
      <c r="L34" s="109"/>
      <c r="M34" s="110"/>
      <c r="N34" s="109"/>
      <c r="O34" s="110"/>
      <c r="P34" s="109">
        <f>$H34      +$J34      +$L34      +$N34</f>
        <v>21223000</v>
      </c>
      <c r="Q34" s="110">
        <f>$I34      +$K34      +$M34      +$O34</f>
        <v>33132765</v>
      </c>
      <c r="R34" s="54">
        <f>IF(($H34      =0),0,((($J34      -$H34      )/$H34      )*100))</f>
        <v>-18.296232876712327</v>
      </c>
      <c r="S34" s="55">
        <f>IF(($I34      =0),0,((($K34      -$I34      )/$I34      )*100))</f>
        <v>26.099728477774299</v>
      </c>
      <c r="T34" s="54">
        <f>IF(($E34      =0),0,(($P34      /$E34      )*100))</f>
        <v>34.161770623742456</v>
      </c>
      <c r="U34" s="56">
        <f>IF(($E34      =0),0,(($Q34      /$E34      )*100))</f>
        <v>53.332418511066393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62125000</v>
      </c>
      <c r="C35" s="111">
        <f>C34</f>
        <v>0</v>
      </c>
      <c r="D35" s="111"/>
      <c r="E35" s="111">
        <f>$B35      +$C35      +$D35</f>
        <v>62125000</v>
      </c>
      <c r="F35" s="112">
        <f t="shared" ref="F35:O35" si="17">F34</f>
        <v>62125000</v>
      </c>
      <c r="G35" s="113">
        <f t="shared" si="17"/>
        <v>42313000</v>
      </c>
      <c r="H35" s="112">
        <f t="shared" si="17"/>
        <v>11680000</v>
      </c>
      <c r="I35" s="113">
        <f t="shared" si="17"/>
        <v>14654049</v>
      </c>
      <c r="J35" s="112">
        <f t="shared" si="17"/>
        <v>9543000</v>
      </c>
      <c r="K35" s="113">
        <f t="shared" si="17"/>
        <v>18478716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21223000</v>
      </c>
      <c r="Q35" s="113">
        <f>$I35      +$K35      +$M35      +$O35</f>
        <v>33132765</v>
      </c>
      <c r="R35" s="58">
        <f>IF(($H35      =0),0,((($J35      -$H35      )/$H35      )*100))</f>
        <v>-18.296232876712327</v>
      </c>
      <c r="S35" s="59">
        <f>IF(($I35      =0),0,((($K35      -$I35      )/$I35      )*100))</f>
        <v>26.099728477774299</v>
      </c>
      <c r="T35" s="58">
        <f>IF($E35   =0,0,($P35   /$E35   )*100)</f>
        <v>34.161770623742456</v>
      </c>
      <c r="U35" s="60">
        <f>IF($E35   =0,0,($Q35   /$E35   )*100)</f>
        <v>53.332418511066393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282778000</v>
      </c>
      <c r="C37" s="108"/>
      <c r="D37" s="108"/>
      <c r="E37" s="108">
        <f t="shared" ref="E37:E42" si="18">$B37      +$C37      +$D37</f>
        <v>282778000</v>
      </c>
      <c r="F37" s="109">
        <v>282778000</v>
      </c>
      <c r="G37" s="110">
        <v>161277000</v>
      </c>
      <c r="H37" s="109">
        <v>35305000</v>
      </c>
      <c r="I37" s="110">
        <v>25791644</v>
      </c>
      <c r="J37" s="109">
        <v>72012000</v>
      </c>
      <c r="K37" s="110">
        <v>78604406</v>
      </c>
      <c r="L37" s="109"/>
      <c r="M37" s="110"/>
      <c r="N37" s="109"/>
      <c r="O37" s="110"/>
      <c r="P37" s="109">
        <f t="shared" ref="P37:P42" si="19">$H37      +$J37      +$L37      +$N37</f>
        <v>107317000</v>
      </c>
      <c r="Q37" s="110">
        <f t="shared" ref="Q37:Q42" si="20">$I37      +$K37      +$M37      +$O37</f>
        <v>104396050</v>
      </c>
      <c r="R37" s="54">
        <f t="shared" ref="R37:R42" si="21">IF(($H37      =0),0,((($J37      -$H37      )/$H37      )*100))</f>
        <v>103.97110890808668</v>
      </c>
      <c r="S37" s="55">
        <f t="shared" ref="S37:S42" si="22">IF(($I37      =0),0,((($K37      -$I37      )/$I37      )*100))</f>
        <v>204.76694700035404</v>
      </c>
      <c r="T37" s="54">
        <f t="shared" ref="T37:T41" si="23">IF(($E37      =0),0,(($P37      /$E37      )*100))</f>
        <v>37.950972140689871</v>
      </c>
      <c r="U37" s="56">
        <f t="shared" ref="U37:U41" si="24">IF(($E37      =0),0,(($Q37      /$E37      )*100))</f>
        <v>36.918024032987006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359317000</v>
      </c>
      <c r="C38" s="108"/>
      <c r="D38" s="108"/>
      <c r="E38" s="108">
        <f t="shared" si="18"/>
        <v>359317000</v>
      </c>
      <c r="F38" s="109">
        <v>326693000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34260000</v>
      </c>
      <c r="C40" s="108"/>
      <c r="D40" s="108"/>
      <c r="E40" s="108">
        <f t="shared" si="18"/>
        <v>34260000</v>
      </c>
      <c r="F40" s="109">
        <v>34260000</v>
      </c>
      <c r="G40" s="110">
        <v>21060000</v>
      </c>
      <c r="H40" s="109"/>
      <c r="I40" s="110">
        <v>700428</v>
      </c>
      <c r="J40" s="109">
        <v>10422000</v>
      </c>
      <c r="K40" s="110">
        <v>8448007</v>
      </c>
      <c r="L40" s="109"/>
      <c r="M40" s="110"/>
      <c r="N40" s="109"/>
      <c r="O40" s="110"/>
      <c r="P40" s="109">
        <f t="shared" si="19"/>
        <v>10422000</v>
      </c>
      <c r="Q40" s="110">
        <f t="shared" si="20"/>
        <v>9148435</v>
      </c>
      <c r="R40" s="54">
        <f t="shared" si="21"/>
        <v>0</v>
      </c>
      <c r="S40" s="55">
        <f t="shared" si="22"/>
        <v>1106.1206862090037</v>
      </c>
      <c r="T40" s="54">
        <f t="shared" si="23"/>
        <v>30.420315236427321</v>
      </c>
      <c r="U40" s="56">
        <f t="shared" si="24"/>
        <v>26.702962638645651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676355000</v>
      </c>
      <c r="C42" s="111">
        <f>SUM(C37:C41)</f>
        <v>0</v>
      </c>
      <c r="D42" s="111"/>
      <c r="E42" s="111">
        <f t="shared" si="18"/>
        <v>676355000</v>
      </c>
      <c r="F42" s="112">
        <f t="shared" ref="F42:O42" si="25">SUM(F37:F41)</f>
        <v>643731000</v>
      </c>
      <c r="G42" s="113">
        <f t="shared" si="25"/>
        <v>182337000</v>
      </c>
      <c r="H42" s="112">
        <f t="shared" si="25"/>
        <v>35305000</v>
      </c>
      <c r="I42" s="113">
        <f t="shared" si="25"/>
        <v>26492072</v>
      </c>
      <c r="J42" s="112">
        <f t="shared" si="25"/>
        <v>82434000</v>
      </c>
      <c r="K42" s="113">
        <f t="shared" si="25"/>
        <v>87052413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117739000</v>
      </c>
      <c r="Q42" s="113">
        <f t="shared" si="20"/>
        <v>113544485</v>
      </c>
      <c r="R42" s="58">
        <f t="shared" si="21"/>
        <v>133.49100693952698</v>
      </c>
      <c r="S42" s="59">
        <f t="shared" si="22"/>
        <v>228.59797829327957</v>
      </c>
      <c r="T42" s="58">
        <f>IF((+$E37+$E40) =0,0,(P42   /(+$E37+$E40) )*100)</f>
        <v>37.137188601997238</v>
      </c>
      <c r="U42" s="60">
        <f>IF((+$E37+$E40) =0,0,(Q42   /(+$E37+$E40) )*100)</f>
        <v>35.814156347188664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1250509000</v>
      </c>
      <c r="C45" s="108"/>
      <c r="D45" s="108"/>
      <c r="E45" s="108">
        <f t="shared" si="26"/>
        <v>1250509000</v>
      </c>
      <c r="F45" s="109">
        <v>1250509000</v>
      </c>
      <c r="G45" s="110">
        <v>784709000</v>
      </c>
      <c r="H45" s="109">
        <v>113477000</v>
      </c>
      <c r="I45" s="110">
        <v>140676116</v>
      </c>
      <c r="J45" s="109">
        <v>375489000</v>
      </c>
      <c r="K45" s="110">
        <v>321368337</v>
      </c>
      <c r="L45" s="109"/>
      <c r="M45" s="110"/>
      <c r="N45" s="109"/>
      <c r="O45" s="110"/>
      <c r="P45" s="109">
        <f t="shared" si="27"/>
        <v>488966000</v>
      </c>
      <c r="Q45" s="110">
        <f t="shared" si="28"/>
        <v>462044453</v>
      </c>
      <c r="R45" s="54">
        <f t="shared" si="29"/>
        <v>230.89436625924199</v>
      </c>
      <c r="S45" s="55">
        <f t="shared" si="30"/>
        <v>128.44555716906484</v>
      </c>
      <c r="T45" s="54">
        <f t="shared" si="31"/>
        <v>39.101357927052106</v>
      </c>
      <c r="U45" s="56">
        <f t="shared" si="32"/>
        <v>36.948510806399632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904718000</v>
      </c>
      <c r="C46" s="108"/>
      <c r="D46" s="108"/>
      <c r="E46" s="108">
        <f t="shared" si="26"/>
        <v>904718000</v>
      </c>
      <c r="F46" s="109">
        <v>904718000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607975000</v>
      </c>
      <c r="C53" s="108"/>
      <c r="D53" s="108"/>
      <c r="E53" s="108">
        <f t="shared" si="26"/>
        <v>607975000</v>
      </c>
      <c r="F53" s="109">
        <v>607975000</v>
      </c>
      <c r="G53" s="110">
        <v>441491000</v>
      </c>
      <c r="H53" s="109">
        <v>87434000</v>
      </c>
      <c r="I53" s="110">
        <v>74114391</v>
      </c>
      <c r="J53" s="109">
        <v>181227000</v>
      </c>
      <c r="K53" s="110">
        <v>168762742</v>
      </c>
      <c r="L53" s="109"/>
      <c r="M53" s="110"/>
      <c r="N53" s="109"/>
      <c r="O53" s="110"/>
      <c r="P53" s="109">
        <f t="shared" si="27"/>
        <v>268661000</v>
      </c>
      <c r="Q53" s="110">
        <f t="shared" si="28"/>
        <v>242877133</v>
      </c>
      <c r="R53" s="54">
        <f t="shared" si="29"/>
        <v>107.27291442688198</v>
      </c>
      <c r="S53" s="55">
        <f t="shared" si="30"/>
        <v>127.70576634705128</v>
      </c>
      <c r="T53" s="54">
        <f t="shared" si="31"/>
        <v>44.189481475389613</v>
      </c>
      <c r="U53" s="56">
        <f t="shared" si="32"/>
        <v>39.948539495867429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37000000</v>
      </c>
      <c r="C54" s="108"/>
      <c r="D54" s="108"/>
      <c r="E54" s="108">
        <f t="shared" si="26"/>
        <v>37000000</v>
      </c>
      <c r="F54" s="109">
        <v>37000000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2800202000</v>
      </c>
      <c r="C55" s="111">
        <f>SUM(C44:C54)</f>
        <v>0</v>
      </c>
      <c r="D55" s="111"/>
      <c r="E55" s="111">
        <f t="shared" si="26"/>
        <v>2800202000</v>
      </c>
      <c r="F55" s="112">
        <f t="shared" ref="F55:O55" si="33">SUM(F44:F54)</f>
        <v>2800202000</v>
      </c>
      <c r="G55" s="113">
        <f t="shared" si="33"/>
        <v>1226200000</v>
      </c>
      <c r="H55" s="112">
        <f t="shared" si="33"/>
        <v>200911000</v>
      </c>
      <c r="I55" s="113">
        <f t="shared" si="33"/>
        <v>214790507</v>
      </c>
      <c r="J55" s="112">
        <f t="shared" si="33"/>
        <v>556716000</v>
      </c>
      <c r="K55" s="113">
        <f t="shared" si="33"/>
        <v>490131079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757627000</v>
      </c>
      <c r="Q55" s="113">
        <f t="shared" si="28"/>
        <v>704921586</v>
      </c>
      <c r="R55" s="58">
        <f t="shared" si="29"/>
        <v>177.09582850117712</v>
      </c>
      <c r="S55" s="59">
        <f t="shared" si="30"/>
        <v>128.19028915463196</v>
      </c>
      <c r="T55" s="58">
        <f>IF((+$E45+$E47+$E49+$E50+$E53) =0,0,(P55   /(+$E45+$E47+$E49+$E50+$E53) )*100)</f>
        <v>40.765860776848228</v>
      </c>
      <c r="U55" s="60">
        <f>IF((+$E45+$E47+$E49+$E50+$E53) =0,0,(Q55   /(+$E45+$E47+$E49+$E50+$E53) )*100)</f>
        <v>37.929924928059641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5896992000</v>
      </c>
      <c r="C69" s="120">
        <f>SUM(C9:C16,C19:C25,C28:C31,C34,C37:C41,C44:C54,C57:C60,C63:C67)</f>
        <v>16000000</v>
      </c>
      <c r="D69" s="120"/>
      <c r="E69" s="120">
        <f t="shared" si="35"/>
        <v>5912992000</v>
      </c>
      <c r="F69" s="121">
        <f t="shared" ref="F69:O69" si="43">SUM(F9:F16,F19:F25,F28:F31,F34,F37:F41,F44:F54,F57:F60,F63:F67)</f>
        <v>5880368000</v>
      </c>
      <c r="G69" s="122">
        <f t="shared" si="43"/>
        <v>3021951000</v>
      </c>
      <c r="H69" s="121">
        <f t="shared" si="43"/>
        <v>587509000</v>
      </c>
      <c r="I69" s="122">
        <f t="shared" si="43"/>
        <v>567107228</v>
      </c>
      <c r="J69" s="121">
        <f t="shared" si="43"/>
        <v>1350332000</v>
      </c>
      <c r="K69" s="122">
        <f t="shared" si="43"/>
        <v>1155896280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1937841000</v>
      </c>
      <c r="Q69" s="122">
        <f t="shared" si="37"/>
        <v>1723003508</v>
      </c>
      <c r="R69" s="67">
        <f t="shared" si="38"/>
        <v>129.84022372423232</v>
      </c>
      <c r="S69" s="68">
        <f t="shared" si="39"/>
        <v>103.82323182098465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42.759474549295149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38.018972995551373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2119406000</v>
      </c>
      <c r="C71" s="108"/>
      <c r="D71" s="108"/>
      <c r="E71" s="108">
        <f>$B71      +$C71      +$D71</f>
        <v>2119406000</v>
      </c>
      <c r="F71" s="109">
        <v>2119406000</v>
      </c>
      <c r="G71" s="110">
        <v>1429598000</v>
      </c>
      <c r="H71" s="109">
        <v>407652000</v>
      </c>
      <c r="I71" s="110">
        <v>323604739</v>
      </c>
      <c r="J71" s="109">
        <v>612784000</v>
      </c>
      <c r="K71" s="110">
        <v>639597261</v>
      </c>
      <c r="L71" s="109"/>
      <c r="M71" s="110"/>
      <c r="N71" s="109"/>
      <c r="O71" s="110"/>
      <c r="P71" s="109">
        <f>$H71      +$J71      +$L71      +$N71</f>
        <v>1020436000</v>
      </c>
      <c r="Q71" s="110">
        <f>$I71      +$K71      +$M71      +$O71</f>
        <v>963202000</v>
      </c>
      <c r="R71" s="54">
        <f>IF(($H71      =0),0,((($J71      -$H71      )/$H71      )*100))</f>
        <v>50.32037129708673</v>
      </c>
      <c r="S71" s="55">
        <f>IF(($I71      =0),0,((($K71      -$I71      )/$I71      )*100))</f>
        <v>97.647680616939297</v>
      </c>
      <c r="T71" s="54">
        <f>IF(($E71      =0),0,(($P71      /$E71      )*100))</f>
        <v>48.147263903187969</v>
      </c>
      <c r="U71" s="56">
        <f>IF(($E71      =0),0,(($Q71      /$E71      )*100))</f>
        <v>45.446790279918055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88732000</v>
      </c>
      <c r="C72" s="108"/>
      <c r="D72" s="108"/>
      <c r="E72" s="108">
        <f>$B72      +$C72      +$D72</f>
        <v>88732000</v>
      </c>
      <c r="F72" s="109">
        <v>88732000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2208138000</v>
      </c>
      <c r="C73" s="117">
        <f>SUM(C71:C72)</f>
        <v>0</v>
      </c>
      <c r="D73" s="117"/>
      <c r="E73" s="117">
        <f>$B73      +$C73      +$D73</f>
        <v>2208138000</v>
      </c>
      <c r="F73" s="118">
        <f t="shared" ref="F73:O73" si="44">SUM(F71:F72)</f>
        <v>2208138000</v>
      </c>
      <c r="G73" s="119">
        <f t="shared" si="44"/>
        <v>1429598000</v>
      </c>
      <c r="H73" s="118">
        <f t="shared" si="44"/>
        <v>407652000</v>
      </c>
      <c r="I73" s="119">
        <f t="shared" si="44"/>
        <v>323604739</v>
      </c>
      <c r="J73" s="118">
        <f t="shared" si="44"/>
        <v>612784000</v>
      </c>
      <c r="K73" s="119">
        <f t="shared" si="44"/>
        <v>639597261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1020436000</v>
      </c>
      <c r="Q73" s="119">
        <f>$I73      +$K73      +$M73      +$O73</f>
        <v>963202000</v>
      </c>
      <c r="R73" s="63">
        <f>IF(($H73      =0),0,((($J73      -$H73      )/$H73      )*100))</f>
        <v>50.32037129708673</v>
      </c>
      <c r="S73" s="64">
        <f>IF(($I73      =0),0,((($K73      -$I73      )/$I73      )*100))</f>
        <v>97.647680616939297</v>
      </c>
      <c r="T73" s="63">
        <f>IF(($E71      =0),0,(($P71      /$E71      )*100))</f>
        <v>48.147263903187969</v>
      </c>
      <c r="U73" s="65">
        <f>IF($E71   =0,0,($Q71   /$E71 )*100)</f>
        <v>45.446790279918055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2208138000</v>
      </c>
      <c r="C74" s="120">
        <f>SUM(C71:C72)</f>
        <v>0</v>
      </c>
      <c r="D74" s="120"/>
      <c r="E74" s="120">
        <f>$B74      +$C74      +$D74</f>
        <v>2208138000</v>
      </c>
      <c r="F74" s="121">
        <f t="shared" ref="F74:O74" si="45">SUM(F71:F72)</f>
        <v>2208138000</v>
      </c>
      <c r="G74" s="122">
        <f t="shared" si="45"/>
        <v>1429598000</v>
      </c>
      <c r="H74" s="121">
        <f t="shared" si="45"/>
        <v>407652000</v>
      </c>
      <c r="I74" s="122">
        <f t="shared" si="45"/>
        <v>323604739</v>
      </c>
      <c r="J74" s="121">
        <f t="shared" si="45"/>
        <v>612784000</v>
      </c>
      <c r="K74" s="122">
        <f t="shared" si="45"/>
        <v>639597261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1020436000</v>
      </c>
      <c r="Q74" s="122">
        <f>$I74      +$K74      +$M74      +$O74</f>
        <v>963202000</v>
      </c>
      <c r="R74" s="67">
        <f>IF(($H74      =0),0,((($J74      -$H74      )/$H74      )*100))</f>
        <v>50.32037129708673</v>
      </c>
      <c r="S74" s="68">
        <f>IF(($I74      =0),0,((($K74      -$I74      )/$I74      )*100))</f>
        <v>97.647680616939297</v>
      </c>
      <c r="T74" s="67">
        <f>IF(($E71      =0),0,(($P71      /$E71      )*100))</f>
        <v>48.147263903187969</v>
      </c>
      <c r="U74" s="71">
        <f>IF($E71   =0,0,($Q71   /$E71 )*100)</f>
        <v>45.446790279918055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8105130000</v>
      </c>
      <c r="C75" s="120">
        <f>SUM(C9:C16,C19:C25,C28:C31,C34,C37:C41,C44:C54,C57:C60,C63:C67,C71:C72)</f>
        <v>16000000</v>
      </c>
      <c r="D75" s="120"/>
      <c r="E75" s="120">
        <f>$B75      +$C75      +$D75</f>
        <v>8121130000</v>
      </c>
      <c r="F75" s="121">
        <f t="shared" ref="F75:O75" si="46">SUM(F9:F16,F19:F25,F28:F31,F34,F37:F41,F44:F54,F57:F60,F63:F67,F71:F72)</f>
        <v>8088506000</v>
      </c>
      <c r="G75" s="122">
        <f t="shared" si="46"/>
        <v>4451549000</v>
      </c>
      <c r="H75" s="121">
        <f t="shared" si="46"/>
        <v>995161000</v>
      </c>
      <c r="I75" s="122">
        <f t="shared" si="46"/>
        <v>890711967</v>
      </c>
      <c r="J75" s="121">
        <f t="shared" si="46"/>
        <v>1963116000</v>
      </c>
      <c r="K75" s="122">
        <f t="shared" si="46"/>
        <v>1795493541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2958277000</v>
      </c>
      <c r="Q75" s="122">
        <f>$I75      +$K75      +$M75      +$O75</f>
        <v>2686205508</v>
      </c>
      <c r="R75" s="67">
        <f>IF(($H75      =0),0,((($J75      -$H75      )/$H75      )*100))</f>
        <v>97.266171001476138</v>
      </c>
      <c r="S75" s="68">
        <f>IF(($I75      =0),0,((($K75      -$I75      )/$I75      )*100))</f>
        <v>101.5795911047864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44.476252461337623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40.385790220741228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IIe5IeEYuSgjEXKwKGmb1jaQSGKz8Slsa2kf5qn9NDraXDSQ/uAc6GHiAFZmFAKlliJnyPqGV0wNgmoZgQSreA==" saltValue="jFCi/ejvA8SCMK6aVs7hQ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36000</v>
      </c>
      <c r="I10" s="110">
        <v>-2400819</v>
      </c>
      <c r="J10" s="109">
        <v>183000</v>
      </c>
      <c r="K10" s="110">
        <v>1253813</v>
      </c>
      <c r="L10" s="109"/>
      <c r="M10" s="110"/>
      <c r="N10" s="109"/>
      <c r="O10" s="110"/>
      <c r="P10" s="109">
        <f t="shared" ref="P10:P17" si="1">$H10      +$J10      +$L10      +$N10</f>
        <v>219000</v>
      </c>
      <c r="Q10" s="110">
        <f t="shared" ref="Q10:Q17" si="2">$I10      +$K10      +$M10      +$O10</f>
        <v>-1147006</v>
      </c>
      <c r="R10" s="54">
        <f t="shared" ref="R10:R17" si="3">IF(($H10      =0),0,((($J10      -$H10      )/$H10      )*100))</f>
        <v>408.33333333333331</v>
      </c>
      <c r="S10" s="55">
        <f t="shared" ref="S10:S17" si="4">IF(($I10      =0),0,((($K10      -$I10      )/$I10      )*100))</f>
        <v>-152.22438676135101</v>
      </c>
      <c r="T10" s="54">
        <f t="shared" ref="T10:T16" si="5">IF(($E10      =0),0,(($P10      /$E10      )*100))</f>
        <v>7.3</v>
      </c>
      <c r="U10" s="56">
        <f t="shared" ref="U10:U16" si="6">IF(($E10      =0),0,(($Q10      /$E10      )*100))</f>
        <v>-38.233533333333334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6000000</v>
      </c>
      <c r="C14" s="108"/>
      <c r="D14" s="108"/>
      <c r="E14" s="108">
        <f t="shared" si="0"/>
        <v>6000000</v>
      </c>
      <c r="F14" s="109">
        <v>6000000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10000000</v>
      </c>
      <c r="C15" s="108"/>
      <c r="D15" s="108"/>
      <c r="E15" s="108">
        <f t="shared" si="0"/>
        <v>10000000</v>
      </c>
      <c r="F15" s="109">
        <v>10000000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19000000</v>
      </c>
      <c r="C17" s="111">
        <f>SUM(C9:C16)</f>
        <v>0</v>
      </c>
      <c r="D17" s="111"/>
      <c r="E17" s="111">
        <f t="shared" si="0"/>
        <v>19000000</v>
      </c>
      <c r="F17" s="112">
        <f t="shared" ref="F17:O17" si="7">SUM(F9:F16)</f>
        <v>19000000</v>
      </c>
      <c r="G17" s="113">
        <f t="shared" si="7"/>
        <v>3000000</v>
      </c>
      <c r="H17" s="112">
        <f t="shared" si="7"/>
        <v>36000</v>
      </c>
      <c r="I17" s="113">
        <f t="shared" si="7"/>
        <v>-2400819</v>
      </c>
      <c r="J17" s="112">
        <f t="shared" si="7"/>
        <v>183000</v>
      </c>
      <c r="K17" s="113">
        <f t="shared" si="7"/>
        <v>1253813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219000</v>
      </c>
      <c r="Q17" s="113">
        <f t="shared" si="2"/>
        <v>-1147006</v>
      </c>
      <c r="R17" s="58">
        <f t="shared" si="3"/>
        <v>408.33333333333331</v>
      </c>
      <c r="S17" s="59">
        <f t="shared" si="4"/>
        <v>-152.22438676135101</v>
      </c>
      <c r="T17" s="58">
        <f>IF((SUM($E9:$E14))=0,0,(P17/(SUM($E9:$E14))*100))</f>
        <v>2.4333333333333331</v>
      </c>
      <c r="U17" s="60">
        <f>IF((SUM($E9:$E14))=0,0,(Q17/(SUM($E9:$E14))*100))</f>
        <v>-12.744511111111112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4434000</v>
      </c>
      <c r="C34" s="108"/>
      <c r="D34" s="108"/>
      <c r="E34" s="108">
        <f>$B34      +$C34      +$D34</f>
        <v>4434000</v>
      </c>
      <c r="F34" s="109">
        <v>4434000</v>
      </c>
      <c r="G34" s="110">
        <v>3104000</v>
      </c>
      <c r="H34" s="109">
        <v>1109000</v>
      </c>
      <c r="I34" s="110">
        <v>11474</v>
      </c>
      <c r="J34" s="109">
        <v>224000</v>
      </c>
      <c r="K34" s="110">
        <v>309309</v>
      </c>
      <c r="L34" s="109"/>
      <c r="M34" s="110"/>
      <c r="N34" s="109"/>
      <c r="O34" s="110"/>
      <c r="P34" s="109">
        <f>$H34      +$J34      +$L34      +$N34</f>
        <v>1333000</v>
      </c>
      <c r="Q34" s="110">
        <f>$I34      +$K34      +$M34      +$O34</f>
        <v>320783</v>
      </c>
      <c r="R34" s="54">
        <f>IF(($H34      =0),0,((($J34      -$H34      )/$H34      )*100))</f>
        <v>-79.801623083859326</v>
      </c>
      <c r="S34" s="55">
        <f>IF(($I34      =0),0,((($K34      -$I34      )/$I34      )*100))</f>
        <v>2595.7381906919991</v>
      </c>
      <c r="T34" s="54">
        <f>IF(($E34      =0),0,(($P34      /$E34      )*100))</f>
        <v>30.063148398737034</v>
      </c>
      <c r="U34" s="56">
        <f>IF(($E34      =0),0,(($Q34      /$E34      )*100))</f>
        <v>7.2346188543076231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4434000</v>
      </c>
      <c r="C35" s="111">
        <f>C34</f>
        <v>0</v>
      </c>
      <c r="D35" s="111"/>
      <c r="E35" s="111">
        <f>$B35      +$C35      +$D35</f>
        <v>4434000</v>
      </c>
      <c r="F35" s="112">
        <f t="shared" ref="F35:O35" si="17">F34</f>
        <v>4434000</v>
      </c>
      <c r="G35" s="113">
        <f t="shared" si="17"/>
        <v>3104000</v>
      </c>
      <c r="H35" s="112">
        <f t="shared" si="17"/>
        <v>1109000</v>
      </c>
      <c r="I35" s="113">
        <f t="shared" si="17"/>
        <v>11474</v>
      </c>
      <c r="J35" s="112">
        <f t="shared" si="17"/>
        <v>224000</v>
      </c>
      <c r="K35" s="113">
        <f t="shared" si="17"/>
        <v>309309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1333000</v>
      </c>
      <c r="Q35" s="113">
        <f>$I35      +$K35      +$M35      +$O35</f>
        <v>320783</v>
      </c>
      <c r="R35" s="58">
        <f>IF(($H35      =0),0,((($J35      -$H35      )/$H35      )*100))</f>
        <v>-79.801623083859326</v>
      </c>
      <c r="S35" s="59">
        <f>IF(($I35      =0),0,((($K35      -$I35      )/$I35      )*100))</f>
        <v>2595.7381906919991</v>
      </c>
      <c r="T35" s="58">
        <f>IF($E35   =0,0,($P35   /$E35   )*100)</f>
        <v>30.063148398737034</v>
      </c>
      <c r="U35" s="60">
        <f>IF($E35   =0,0,($Q35   /$E35   )*100)</f>
        <v>7.2346188543076231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27731000</v>
      </c>
      <c r="C37" s="108"/>
      <c r="D37" s="108"/>
      <c r="E37" s="108">
        <f t="shared" ref="E37:E42" si="18">$B37      +$C37      +$D37</f>
        <v>27731000</v>
      </c>
      <c r="F37" s="109">
        <v>27731000</v>
      </c>
      <c r="G37" s="110">
        <v>18026000</v>
      </c>
      <c r="H37" s="109">
        <v>1123000</v>
      </c>
      <c r="I37" s="110"/>
      <c r="J37" s="109">
        <v>12598000</v>
      </c>
      <c r="K37" s="110">
        <v>13893520</v>
      </c>
      <c r="L37" s="109"/>
      <c r="M37" s="110"/>
      <c r="N37" s="109"/>
      <c r="O37" s="110"/>
      <c r="P37" s="109">
        <f t="shared" ref="P37:P42" si="19">$H37      +$J37      +$L37      +$N37</f>
        <v>13721000</v>
      </c>
      <c r="Q37" s="110">
        <f t="shared" ref="Q37:Q42" si="20">$I37      +$K37      +$M37      +$O37</f>
        <v>13893520</v>
      </c>
      <c r="R37" s="54">
        <f t="shared" ref="R37:R42" si="21">IF(($H37      =0),0,((($J37      -$H37      )/$H37      )*100))</f>
        <v>1021.8165627782724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49.478922505499263</v>
      </c>
      <c r="U37" s="56">
        <f t="shared" ref="U37:U41" si="24">IF(($E37      =0),0,(($Q37      /$E37      )*100))</f>
        <v>50.101042154989003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2000000</v>
      </c>
      <c r="H40" s="109"/>
      <c r="I40" s="110"/>
      <c r="J40" s="109">
        <v>1895000</v>
      </c>
      <c r="K40" s="110">
        <v>1047651</v>
      </c>
      <c r="L40" s="109"/>
      <c r="M40" s="110"/>
      <c r="N40" s="109"/>
      <c r="O40" s="110"/>
      <c r="P40" s="109">
        <f t="shared" si="19"/>
        <v>1895000</v>
      </c>
      <c r="Q40" s="110">
        <f t="shared" si="20"/>
        <v>1047651</v>
      </c>
      <c r="R40" s="54">
        <f t="shared" si="21"/>
        <v>0</v>
      </c>
      <c r="S40" s="55">
        <f t="shared" si="22"/>
        <v>0</v>
      </c>
      <c r="T40" s="54">
        <f t="shared" si="23"/>
        <v>63.166666666666671</v>
      </c>
      <c r="U40" s="56">
        <f t="shared" si="24"/>
        <v>34.921700000000001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30731000</v>
      </c>
      <c r="C42" s="111">
        <f>SUM(C37:C41)</f>
        <v>0</v>
      </c>
      <c r="D42" s="111"/>
      <c r="E42" s="111">
        <f t="shared" si="18"/>
        <v>30731000</v>
      </c>
      <c r="F42" s="112">
        <f t="shared" ref="F42:O42" si="25">SUM(F37:F41)</f>
        <v>30731000</v>
      </c>
      <c r="G42" s="113">
        <f t="shared" si="25"/>
        <v>20026000</v>
      </c>
      <c r="H42" s="112">
        <f t="shared" si="25"/>
        <v>1123000</v>
      </c>
      <c r="I42" s="113">
        <f t="shared" si="25"/>
        <v>0</v>
      </c>
      <c r="J42" s="112">
        <f t="shared" si="25"/>
        <v>14493000</v>
      </c>
      <c r="K42" s="113">
        <f t="shared" si="25"/>
        <v>14941171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15616000</v>
      </c>
      <c r="Q42" s="113">
        <f t="shared" si="20"/>
        <v>14941171</v>
      </c>
      <c r="R42" s="58">
        <f t="shared" si="21"/>
        <v>1190.5609973285841</v>
      </c>
      <c r="S42" s="59">
        <f t="shared" si="22"/>
        <v>0</v>
      </c>
      <c r="T42" s="58">
        <f>IF((+$E37+$E40) =0,0,(P42   /(+$E37+$E40) )*100)</f>
        <v>50.815137808727343</v>
      </c>
      <c r="U42" s="60">
        <f>IF((+$E37+$E40) =0,0,(Q42   /(+$E37+$E40) )*100)</f>
        <v>48.619215124792554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30000000</v>
      </c>
      <c r="C45" s="108"/>
      <c r="D45" s="108"/>
      <c r="E45" s="108">
        <f t="shared" si="26"/>
        <v>30000000</v>
      </c>
      <c r="F45" s="109">
        <v>30000000</v>
      </c>
      <c r="G45" s="110">
        <v>22000000</v>
      </c>
      <c r="H45" s="109">
        <v>2788000</v>
      </c>
      <c r="I45" s="110">
        <v>-6141107</v>
      </c>
      <c r="J45" s="109">
        <v>1139000</v>
      </c>
      <c r="K45" s="110">
        <v>-9394268</v>
      </c>
      <c r="L45" s="109"/>
      <c r="M45" s="110"/>
      <c r="N45" s="109"/>
      <c r="O45" s="110"/>
      <c r="P45" s="109">
        <f t="shared" si="27"/>
        <v>3927000</v>
      </c>
      <c r="Q45" s="110">
        <f t="shared" si="28"/>
        <v>-15535375</v>
      </c>
      <c r="R45" s="54">
        <f t="shared" si="29"/>
        <v>-59.146341463414629</v>
      </c>
      <c r="S45" s="55">
        <f t="shared" si="30"/>
        <v>52.973527411263142</v>
      </c>
      <c r="T45" s="54">
        <f t="shared" si="31"/>
        <v>13.089999999999998</v>
      </c>
      <c r="U45" s="56">
        <f t="shared" si="32"/>
        <v>-51.78458333333333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15494000</v>
      </c>
      <c r="C53" s="108"/>
      <c r="D53" s="108"/>
      <c r="E53" s="108">
        <f t="shared" si="26"/>
        <v>15494000</v>
      </c>
      <c r="F53" s="109">
        <v>15494000</v>
      </c>
      <c r="G53" s="110">
        <v>2494000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45494000</v>
      </c>
      <c r="C55" s="111">
        <f>SUM(C44:C54)</f>
        <v>0</v>
      </c>
      <c r="D55" s="111"/>
      <c r="E55" s="111">
        <f t="shared" si="26"/>
        <v>45494000</v>
      </c>
      <c r="F55" s="112">
        <f t="shared" ref="F55:O55" si="33">SUM(F44:F54)</f>
        <v>45494000</v>
      </c>
      <c r="G55" s="113">
        <f t="shared" si="33"/>
        <v>24494000</v>
      </c>
      <c r="H55" s="112">
        <f t="shared" si="33"/>
        <v>2788000</v>
      </c>
      <c r="I55" s="113">
        <f t="shared" si="33"/>
        <v>-6141107</v>
      </c>
      <c r="J55" s="112">
        <f t="shared" si="33"/>
        <v>1139000</v>
      </c>
      <c r="K55" s="113">
        <f t="shared" si="33"/>
        <v>-9394268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3927000</v>
      </c>
      <c r="Q55" s="113">
        <f t="shared" si="28"/>
        <v>-15535375</v>
      </c>
      <c r="R55" s="58">
        <f t="shared" si="29"/>
        <v>-59.146341463414629</v>
      </c>
      <c r="S55" s="59">
        <f t="shared" si="30"/>
        <v>52.973527411263142</v>
      </c>
      <c r="T55" s="58">
        <f>IF((+$E45+$E47+$E49+$E50+$E53) =0,0,(P55   /(+$E45+$E47+$E49+$E50+$E53) )*100)</f>
        <v>8.6319075042862785</v>
      </c>
      <c r="U55" s="60">
        <f>IF((+$E45+$E47+$E49+$E50+$E53) =0,0,(Q55   /(+$E45+$E47+$E49+$E50+$E53) )*100)</f>
        <v>-34.148184375961662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99659000</v>
      </c>
      <c r="C69" s="120">
        <f>SUM(C9:C16,C19:C25,C28:C31,C34,C37:C41,C44:C54,C57:C60,C63:C67)</f>
        <v>0</v>
      </c>
      <c r="D69" s="120"/>
      <c r="E69" s="120">
        <f t="shared" si="35"/>
        <v>99659000</v>
      </c>
      <c r="F69" s="121">
        <f t="shared" ref="F69:O69" si="43">SUM(F9:F16,F19:F25,F28:F31,F34,F37:F41,F44:F54,F57:F60,F63:F67)</f>
        <v>99659000</v>
      </c>
      <c r="G69" s="122">
        <f t="shared" si="43"/>
        <v>50624000</v>
      </c>
      <c r="H69" s="121">
        <f t="shared" si="43"/>
        <v>5056000</v>
      </c>
      <c r="I69" s="122">
        <f t="shared" si="43"/>
        <v>-8530452</v>
      </c>
      <c r="J69" s="121">
        <f t="shared" si="43"/>
        <v>16039000</v>
      </c>
      <c r="K69" s="122">
        <f t="shared" si="43"/>
        <v>7110025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21095000</v>
      </c>
      <c r="Q69" s="122">
        <f t="shared" si="37"/>
        <v>-1420427</v>
      </c>
      <c r="R69" s="67">
        <f t="shared" si="38"/>
        <v>217.22705696202533</v>
      </c>
      <c r="S69" s="68">
        <f t="shared" si="39"/>
        <v>-183.34874869467643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23.528033995471731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-1.5842547875840687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146292000</v>
      </c>
      <c r="C71" s="108"/>
      <c r="D71" s="108"/>
      <c r="E71" s="108">
        <f>$B71      +$C71      +$D71</f>
        <v>146292000</v>
      </c>
      <c r="F71" s="109">
        <v>146292000</v>
      </c>
      <c r="G71" s="110">
        <v>86376000</v>
      </c>
      <c r="H71" s="109">
        <v>23635000</v>
      </c>
      <c r="I71" s="110">
        <v>30333912</v>
      </c>
      <c r="J71" s="109">
        <v>47903000</v>
      </c>
      <c r="K71" s="110">
        <v>43607451</v>
      </c>
      <c r="L71" s="109"/>
      <c r="M71" s="110"/>
      <c r="N71" s="109"/>
      <c r="O71" s="110"/>
      <c r="P71" s="109">
        <f>$H71      +$J71      +$L71      +$N71</f>
        <v>71538000</v>
      </c>
      <c r="Q71" s="110">
        <f>$I71      +$K71      +$M71      +$O71</f>
        <v>73941363</v>
      </c>
      <c r="R71" s="54">
        <f>IF(($H71      =0),0,((($J71      -$H71      )/$H71      )*100))</f>
        <v>102.67823143642903</v>
      </c>
      <c r="S71" s="55">
        <f>IF(($I71      =0),0,((($K71      -$I71      )/$I71      )*100))</f>
        <v>43.758085010598045</v>
      </c>
      <c r="T71" s="54">
        <f>IF(($E71      =0),0,(($P71      /$E71      )*100))</f>
        <v>48.900828480026249</v>
      </c>
      <c r="U71" s="56">
        <f>IF(($E71      =0),0,(($Q71      /$E71      )*100))</f>
        <v>50.543681814453286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146292000</v>
      </c>
      <c r="C73" s="117">
        <f>SUM(C71:C72)</f>
        <v>0</v>
      </c>
      <c r="D73" s="117"/>
      <c r="E73" s="117">
        <f>$B73      +$C73      +$D73</f>
        <v>146292000</v>
      </c>
      <c r="F73" s="118">
        <f t="shared" ref="F73:O73" si="44">SUM(F71:F72)</f>
        <v>146292000</v>
      </c>
      <c r="G73" s="119">
        <f t="shared" si="44"/>
        <v>86376000</v>
      </c>
      <c r="H73" s="118">
        <f t="shared" si="44"/>
        <v>23635000</v>
      </c>
      <c r="I73" s="119">
        <f t="shared" si="44"/>
        <v>30333912</v>
      </c>
      <c r="J73" s="118">
        <f t="shared" si="44"/>
        <v>47903000</v>
      </c>
      <c r="K73" s="119">
        <f t="shared" si="44"/>
        <v>43607451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71538000</v>
      </c>
      <c r="Q73" s="119">
        <f>$I73      +$K73      +$M73      +$O73</f>
        <v>73941363</v>
      </c>
      <c r="R73" s="63">
        <f>IF(($H73      =0),0,((($J73      -$H73      )/$H73      )*100))</f>
        <v>102.67823143642903</v>
      </c>
      <c r="S73" s="64">
        <f>IF(($I73      =0),0,((($K73      -$I73      )/$I73      )*100))</f>
        <v>43.758085010598045</v>
      </c>
      <c r="T73" s="63">
        <f>IF(($E71      =0),0,(($P71      /$E71      )*100))</f>
        <v>48.900828480026249</v>
      </c>
      <c r="U73" s="65">
        <f>IF($E71   =0,0,($Q71   /$E71 )*100)</f>
        <v>50.543681814453286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146292000</v>
      </c>
      <c r="C74" s="120">
        <f>SUM(C71:C72)</f>
        <v>0</v>
      </c>
      <c r="D74" s="120"/>
      <c r="E74" s="120">
        <f>$B74      +$C74      +$D74</f>
        <v>146292000</v>
      </c>
      <c r="F74" s="121">
        <f t="shared" ref="F74:O74" si="45">SUM(F71:F72)</f>
        <v>146292000</v>
      </c>
      <c r="G74" s="122">
        <f t="shared" si="45"/>
        <v>86376000</v>
      </c>
      <c r="H74" s="121">
        <f t="shared" si="45"/>
        <v>23635000</v>
      </c>
      <c r="I74" s="122">
        <f t="shared" si="45"/>
        <v>30333912</v>
      </c>
      <c r="J74" s="121">
        <f t="shared" si="45"/>
        <v>47903000</v>
      </c>
      <c r="K74" s="122">
        <f t="shared" si="45"/>
        <v>43607451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71538000</v>
      </c>
      <c r="Q74" s="122">
        <f>$I74      +$K74      +$M74      +$O74</f>
        <v>73941363</v>
      </c>
      <c r="R74" s="67">
        <f>IF(($H74      =0),0,((($J74      -$H74      )/$H74      )*100))</f>
        <v>102.67823143642903</v>
      </c>
      <c r="S74" s="68">
        <f>IF(($I74      =0),0,((($K74      -$I74      )/$I74      )*100))</f>
        <v>43.758085010598045</v>
      </c>
      <c r="T74" s="67">
        <f>IF(($E71      =0),0,(($P71      /$E71      )*100))</f>
        <v>48.900828480026249</v>
      </c>
      <c r="U74" s="71">
        <f>IF($E71   =0,0,($Q71   /$E71 )*100)</f>
        <v>50.543681814453286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245951000</v>
      </c>
      <c r="C75" s="120">
        <f>SUM(C9:C16,C19:C25,C28:C31,C34,C37:C41,C44:C54,C57:C60,C63:C67,C71:C72)</f>
        <v>0</v>
      </c>
      <c r="D75" s="120"/>
      <c r="E75" s="120">
        <f>$B75      +$C75      +$D75</f>
        <v>245951000</v>
      </c>
      <c r="F75" s="121">
        <f t="shared" ref="F75:O75" si="46">SUM(F9:F16,F19:F25,F28:F31,F34,F37:F41,F44:F54,F57:F60,F63:F67,F71:F72)</f>
        <v>245951000</v>
      </c>
      <c r="G75" s="122">
        <f t="shared" si="46"/>
        <v>137000000</v>
      </c>
      <c r="H75" s="121">
        <f t="shared" si="46"/>
        <v>28691000</v>
      </c>
      <c r="I75" s="122">
        <f t="shared" si="46"/>
        <v>21803460</v>
      </c>
      <c r="J75" s="121">
        <f t="shared" si="46"/>
        <v>63942000</v>
      </c>
      <c r="K75" s="122">
        <f t="shared" si="46"/>
        <v>50717476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92633000</v>
      </c>
      <c r="Q75" s="122">
        <f>$I75      +$K75      +$M75      +$O75</f>
        <v>72520936</v>
      </c>
      <c r="R75" s="67">
        <f>IF(($H75      =0),0,((($J75      -$H75      )/$H75      )*100))</f>
        <v>122.86431285071974</v>
      </c>
      <c r="S75" s="68">
        <f>IF(($I75      =0),0,((($K75      -$I75      )/$I75      )*100))</f>
        <v>132.61205331630853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39.259422507215483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30.735591711838474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D8aFy5pzR5xFDCOLvIc0DKG/Tx77Htoq37r4hmI3R8xtJeA9lBtD7X2YOfSbvlBVgReyJDIt6/x/GkLmvsPKxw==" saltValue="EktxttogOXuwfDARVqZJ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44000</v>
      </c>
      <c r="I10" s="110"/>
      <c r="J10" s="109">
        <v>211000</v>
      </c>
      <c r="K10" s="110"/>
      <c r="L10" s="109"/>
      <c r="M10" s="110"/>
      <c r="N10" s="109"/>
      <c r="O10" s="110"/>
      <c r="P10" s="109">
        <f t="shared" ref="P10:P17" si="1">$H10      +$J10      +$L10      +$N10</f>
        <v>255000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379.54545454545456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13.421052631578947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44000</v>
      </c>
      <c r="I17" s="113">
        <f t="shared" si="7"/>
        <v>0</v>
      </c>
      <c r="J17" s="112">
        <f t="shared" si="7"/>
        <v>211000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255000</v>
      </c>
      <c r="Q17" s="113">
        <f t="shared" si="2"/>
        <v>0</v>
      </c>
      <c r="R17" s="58">
        <f t="shared" si="3"/>
        <v>379.54545454545456</v>
      </c>
      <c r="S17" s="59">
        <f t="shared" si="4"/>
        <v>0</v>
      </c>
      <c r="T17" s="58">
        <f>IF((SUM($E9:$E14))=0,0,(P17/(SUM($E9:$E14))*100))</f>
        <v>13.421052631578947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71088000</v>
      </c>
      <c r="C19" s="108"/>
      <c r="D19" s="108"/>
      <c r="E19" s="108">
        <f t="shared" ref="E19:E26" si="8">$B19      +$C19      +$D19</f>
        <v>71088000</v>
      </c>
      <c r="F19" s="109">
        <v>71088000</v>
      </c>
      <c r="G19" s="110">
        <v>33327000</v>
      </c>
      <c r="H19" s="109">
        <v>8322000</v>
      </c>
      <c r="I19" s="110"/>
      <c r="J19" s="109">
        <v>25005000</v>
      </c>
      <c r="K19" s="110"/>
      <c r="L19" s="109"/>
      <c r="M19" s="110"/>
      <c r="N19" s="109"/>
      <c r="O19" s="110"/>
      <c r="P19" s="109">
        <f t="shared" ref="P19:P26" si="9">$H19      +$J19      +$L19      +$N19</f>
        <v>33327000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200.46863734679167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46.881330182309249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71088000</v>
      </c>
      <c r="C26" s="111">
        <f>SUM(C19:C25)</f>
        <v>0</v>
      </c>
      <c r="D26" s="111"/>
      <c r="E26" s="111">
        <f t="shared" si="8"/>
        <v>71088000</v>
      </c>
      <c r="F26" s="112">
        <f t="shared" ref="F26:O26" si="15">SUM(F19:F25)</f>
        <v>71088000</v>
      </c>
      <c r="G26" s="113">
        <f t="shared" si="15"/>
        <v>33327000</v>
      </c>
      <c r="H26" s="112">
        <f t="shared" si="15"/>
        <v>8322000</v>
      </c>
      <c r="I26" s="113">
        <f t="shared" si="15"/>
        <v>0</v>
      </c>
      <c r="J26" s="112">
        <f t="shared" si="15"/>
        <v>25005000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33327000</v>
      </c>
      <c r="Q26" s="113">
        <f t="shared" si="10"/>
        <v>0</v>
      </c>
      <c r="R26" s="58">
        <f t="shared" si="11"/>
        <v>200.46863734679167</v>
      </c>
      <c r="S26" s="59">
        <f t="shared" si="12"/>
        <v>0</v>
      </c>
      <c r="T26" s="58">
        <f>IF(($E26-$E21-$E25)   =0,0,($P26   /($E26-$E21-$E25)   )*100)</f>
        <v>46.881330182309249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2210000</v>
      </c>
      <c r="C34" s="108"/>
      <c r="D34" s="108"/>
      <c r="E34" s="108">
        <f>$B34      +$C34      +$D34</f>
        <v>2210000</v>
      </c>
      <c r="F34" s="109">
        <v>2210000</v>
      </c>
      <c r="G34" s="110">
        <v>1548000</v>
      </c>
      <c r="H34" s="109">
        <v>232000</v>
      </c>
      <c r="I34" s="110"/>
      <c r="J34" s="109">
        <v>348000</v>
      </c>
      <c r="K34" s="110"/>
      <c r="L34" s="109"/>
      <c r="M34" s="110"/>
      <c r="N34" s="109"/>
      <c r="O34" s="110"/>
      <c r="P34" s="109">
        <f>$H34      +$J34      +$L34      +$N34</f>
        <v>580000</v>
      </c>
      <c r="Q34" s="110">
        <f>$I34      +$K34      +$M34      +$O34</f>
        <v>0</v>
      </c>
      <c r="R34" s="54">
        <f>IF(($H34      =0),0,((($J34      -$H34      )/$H34      )*100))</f>
        <v>50</v>
      </c>
      <c r="S34" s="55">
        <f>IF(($I34      =0),0,((($K34      -$I34      )/$I34      )*100))</f>
        <v>0</v>
      </c>
      <c r="T34" s="54">
        <f>IF(($E34      =0),0,(($P34      /$E34      )*100))</f>
        <v>26.244343891402718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2210000</v>
      </c>
      <c r="C35" s="111">
        <f>C34</f>
        <v>0</v>
      </c>
      <c r="D35" s="111"/>
      <c r="E35" s="111">
        <f>$B35      +$C35      +$D35</f>
        <v>2210000</v>
      </c>
      <c r="F35" s="112">
        <f t="shared" ref="F35:O35" si="17">F34</f>
        <v>2210000</v>
      </c>
      <c r="G35" s="113">
        <f t="shared" si="17"/>
        <v>1548000</v>
      </c>
      <c r="H35" s="112">
        <f t="shared" si="17"/>
        <v>232000</v>
      </c>
      <c r="I35" s="113">
        <f t="shared" si="17"/>
        <v>0</v>
      </c>
      <c r="J35" s="112">
        <f t="shared" si="17"/>
        <v>348000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580000</v>
      </c>
      <c r="Q35" s="113">
        <f>$I35      +$K35      +$M35      +$O35</f>
        <v>0</v>
      </c>
      <c r="R35" s="58">
        <f>IF(($H35      =0),0,((($J35      -$H35      )/$H35      )*100))</f>
        <v>50</v>
      </c>
      <c r="S35" s="59">
        <f>IF(($I35      =0),0,((($K35      -$I35      )/$I35      )*100))</f>
        <v>0</v>
      </c>
      <c r="T35" s="58">
        <f>IF($E35   =0,0,($P35   /$E35   )*100)</f>
        <v>26.244343891402718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333000</v>
      </c>
      <c r="C38" s="108"/>
      <c r="D38" s="108"/>
      <c r="E38" s="108">
        <f t="shared" si="18"/>
        <v>333000</v>
      </c>
      <c r="F38" s="109">
        <v>303000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333000</v>
      </c>
      <c r="C42" s="111">
        <f>SUM(C37:C41)</f>
        <v>0</v>
      </c>
      <c r="D42" s="111"/>
      <c r="E42" s="111">
        <f t="shared" si="18"/>
        <v>333000</v>
      </c>
      <c r="F42" s="112">
        <f t="shared" ref="F42:O42" si="25">SUM(F37:F41)</f>
        <v>303000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1000000</v>
      </c>
      <c r="C45" s="108"/>
      <c r="D45" s="108"/>
      <c r="E45" s="108">
        <f t="shared" si="26"/>
        <v>1000000</v>
      </c>
      <c r="F45" s="109">
        <v>1000000</v>
      </c>
      <c r="G45" s="110">
        <v>1000000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20000000</v>
      </c>
      <c r="C53" s="108"/>
      <c r="D53" s="108"/>
      <c r="E53" s="108">
        <f t="shared" si="26"/>
        <v>20000000</v>
      </c>
      <c r="F53" s="109">
        <v>20000000</v>
      </c>
      <c r="G53" s="110">
        <v>16000000</v>
      </c>
      <c r="H53" s="109">
        <v>2667000</v>
      </c>
      <c r="I53" s="110"/>
      <c r="J53" s="109">
        <v>3881000</v>
      </c>
      <c r="K53" s="110"/>
      <c r="L53" s="109"/>
      <c r="M53" s="110"/>
      <c r="N53" s="109"/>
      <c r="O53" s="110"/>
      <c r="P53" s="109">
        <f t="shared" si="27"/>
        <v>6548000</v>
      </c>
      <c r="Q53" s="110">
        <f t="shared" si="28"/>
        <v>0</v>
      </c>
      <c r="R53" s="54">
        <f t="shared" si="29"/>
        <v>45.519310086239216</v>
      </c>
      <c r="S53" s="55">
        <f t="shared" si="30"/>
        <v>0</v>
      </c>
      <c r="T53" s="54">
        <f t="shared" si="31"/>
        <v>32.74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21000000</v>
      </c>
      <c r="C55" s="111">
        <f>SUM(C44:C54)</f>
        <v>0</v>
      </c>
      <c r="D55" s="111"/>
      <c r="E55" s="111">
        <f t="shared" si="26"/>
        <v>21000000</v>
      </c>
      <c r="F55" s="112">
        <f t="shared" ref="F55:O55" si="33">SUM(F44:F54)</f>
        <v>21000000</v>
      </c>
      <c r="G55" s="113">
        <f t="shared" si="33"/>
        <v>17000000</v>
      </c>
      <c r="H55" s="112">
        <f t="shared" si="33"/>
        <v>2667000</v>
      </c>
      <c r="I55" s="113">
        <f t="shared" si="33"/>
        <v>0</v>
      </c>
      <c r="J55" s="112">
        <f t="shared" si="33"/>
        <v>3881000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6548000</v>
      </c>
      <c r="Q55" s="113">
        <f t="shared" si="28"/>
        <v>0</v>
      </c>
      <c r="R55" s="58">
        <f t="shared" si="29"/>
        <v>45.519310086239216</v>
      </c>
      <c r="S55" s="59">
        <f t="shared" si="30"/>
        <v>0</v>
      </c>
      <c r="T55" s="58">
        <f>IF((+$E45+$E47+$E49+$E50+$E53) =0,0,(P55   /(+$E45+$E47+$E49+$E50+$E53) )*100)</f>
        <v>31.18095238095238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96531000</v>
      </c>
      <c r="C69" s="120">
        <f>SUM(C9:C16,C19:C25,C28:C31,C34,C37:C41,C44:C54,C57:C60,C63:C67)</f>
        <v>0</v>
      </c>
      <c r="D69" s="120"/>
      <c r="E69" s="120">
        <f t="shared" si="35"/>
        <v>96531000</v>
      </c>
      <c r="F69" s="121">
        <f t="shared" ref="F69:O69" si="43">SUM(F9:F16,F19:F25,F28:F31,F34,F37:F41,F44:F54,F57:F60,F63:F67)</f>
        <v>96501000</v>
      </c>
      <c r="G69" s="122">
        <f t="shared" si="43"/>
        <v>53775000</v>
      </c>
      <c r="H69" s="121">
        <f t="shared" si="43"/>
        <v>11265000</v>
      </c>
      <c r="I69" s="122">
        <f t="shared" si="43"/>
        <v>0</v>
      </c>
      <c r="J69" s="121">
        <f t="shared" si="43"/>
        <v>29445000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40710000</v>
      </c>
      <c r="Q69" s="122">
        <f t="shared" si="37"/>
        <v>0</v>
      </c>
      <c r="R69" s="67">
        <f t="shared" si="38"/>
        <v>161.38482023968041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42.318967130293764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96531000</v>
      </c>
      <c r="C75" s="120">
        <f>SUM(C9:C16,C19:C25,C28:C31,C34,C37:C41,C44:C54,C57:C60,C63:C67,C71:C72)</f>
        <v>0</v>
      </c>
      <c r="D75" s="120"/>
      <c r="E75" s="120">
        <f>$B75      +$C75      +$D75</f>
        <v>96531000</v>
      </c>
      <c r="F75" s="121">
        <f t="shared" ref="F75:O75" si="46">SUM(F9:F16,F19:F25,F28:F31,F34,F37:F41,F44:F54,F57:F60,F63:F67,F71:F72)</f>
        <v>96501000</v>
      </c>
      <c r="G75" s="122">
        <f t="shared" si="46"/>
        <v>53775000</v>
      </c>
      <c r="H75" s="121">
        <f t="shared" si="46"/>
        <v>11265000</v>
      </c>
      <c r="I75" s="122">
        <f t="shared" si="46"/>
        <v>0</v>
      </c>
      <c r="J75" s="121">
        <f t="shared" si="46"/>
        <v>29445000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40710000</v>
      </c>
      <c r="Q75" s="122">
        <f>$I75      +$K75      +$M75      +$O75</f>
        <v>0</v>
      </c>
      <c r="R75" s="67">
        <f>IF(($H75      =0),0,((($J75      -$H75      )/$H75      )*100))</f>
        <v>161.38482023968041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42.318967130293764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J69dsJp7iVTcvf2UjuPMy+9DUUX29abdL831RXpTMFHZ8/ClV8kzlF6ztLS6LyLJQC3aoxSvEOLBgxkkmcvRg==" saltValue="xO6HqvNHoJ0N0j3OcRlWP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334000</v>
      </c>
      <c r="I10" s="110">
        <v>333795</v>
      </c>
      <c r="J10" s="109">
        <v>154000</v>
      </c>
      <c r="K10" s="110">
        <v>537349</v>
      </c>
      <c r="L10" s="109"/>
      <c r="M10" s="110"/>
      <c r="N10" s="109"/>
      <c r="O10" s="110"/>
      <c r="P10" s="109">
        <f t="shared" ref="P10:P17" si="1">$H10      +$J10      +$L10      +$N10</f>
        <v>488000</v>
      </c>
      <c r="Q10" s="110">
        <f t="shared" ref="Q10:Q17" si="2">$I10      +$K10      +$M10      +$O10</f>
        <v>871144</v>
      </c>
      <c r="R10" s="54">
        <f t="shared" ref="R10:R17" si="3">IF(($H10      =0),0,((($J10      -$H10      )/$H10      )*100))</f>
        <v>-53.892215568862277</v>
      </c>
      <c r="S10" s="55">
        <f t="shared" ref="S10:S17" si="4">IF(($I10      =0),0,((($K10      -$I10      )/$I10      )*100))</f>
        <v>60.98174028969877</v>
      </c>
      <c r="T10" s="54">
        <f t="shared" ref="T10:T16" si="5">IF(($E10      =0),0,(($P10      /$E10      )*100))</f>
        <v>18.76923076923077</v>
      </c>
      <c r="U10" s="56">
        <f t="shared" ref="U10:U16" si="6">IF(($E10      =0),0,(($Q10      /$E10      )*100))</f>
        <v>33.505538461538457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30000000</v>
      </c>
      <c r="C14" s="108"/>
      <c r="D14" s="108"/>
      <c r="E14" s="108">
        <f t="shared" si="0"/>
        <v>30000000</v>
      </c>
      <c r="F14" s="109">
        <v>30000000</v>
      </c>
      <c r="G14" s="110">
        <v>19000000</v>
      </c>
      <c r="H14" s="109"/>
      <c r="I14" s="110"/>
      <c r="J14" s="109"/>
      <c r="K14" s="110">
        <v>5824596</v>
      </c>
      <c r="L14" s="109"/>
      <c r="M14" s="110"/>
      <c r="N14" s="109"/>
      <c r="O14" s="110"/>
      <c r="P14" s="109">
        <f t="shared" si="1"/>
        <v>0</v>
      </c>
      <c r="Q14" s="110">
        <f t="shared" si="2"/>
        <v>5824596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19.415320000000001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34600000</v>
      </c>
      <c r="C17" s="111">
        <f>SUM(C9:C16)</f>
        <v>0</v>
      </c>
      <c r="D17" s="111"/>
      <c r="E17" s="111">
        <f t="shared" si="0"/>
        <v>34600000</v>
      </c>
      <c r="F17" s="112">
        <f t="shared" ref="F17:O17" si="7">SUM(F9:F16)</f>
        <v>34600000</v>
      </c>
      <c r="G17" s="113">
        <f t="shared" si="7"/>
        <v>21600000</v>
      </c>
      <c r="H17" s="112">
        <f t="shared" si="7"/>
        <v>334000</v>
      </c>
      <c r="I17" s="113">
        <f t="shared" si="7"/>
        <v>333795</v>
      </c>
      <c r="J17" s="112">
        <f t="shared" si="7"/>
        <v>154000</v>
      </c>
      <c r="K17" s="113">
        <f t="shared" si="7"/>
        <v>6361945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488000</v>
      </c>
      <c r="Q17" s="113">
        <f t="shared" si="2"/>
        <v>6695740</v>
      </c>
      <c r="R17" s="58">
        <f t="shared" si="3"/>
        <v>-53.892215568862277</v>
      </c>
      <c r="S17" s="59">
        <f t="shared" si="4"/>
        <v>1805.9437678814841</v>
      </c>
      <c r="T17" s="58">
        <f>IF((SUM($E9:$E14))=0,0,(P17/(SUM($E9:$E14))*100))</f>
        <v>1.4969325153374233</v>
      </c>
      <c r="U17" s="60">
        <f>IF((SUM($E9:$E14))=0,0,(Q17/(SUM($E9:$E14))*100))</f>
        <v>20.539079754601229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18105000</v>
      </c>
      <c r="C23" s="108"/>
      <c r="D23" s="108"/>
      <c r="E23" s="108">
        <f t="shared" si="8"/>
        <v>18105000</v>
      </c>
      <c r="F23" s="109">
        <v>18105000</v>
      </c>
      <c r="G23" s="110">
        <v>5432000</v>
      </c>
      <c r="H23" s="109"/>
      <c r="I23" s="110"/>
      <c r="J23" s="109">
        <v>2680000</v>
      </c>
      <c r="K23" s="110">
        <v>5033635</v>
      </c>
      <c r="L23" s="109"/>
      <c r="M23" s="110"/>
      <c r="N23" s="109"/>
      <c r="O23" s="110"/>
      <c r="P23" s="109">
        <f t="shared" si="9"/>
        <v>2680000</v>
      </c>
      <c r="Q23" s="110">
        <f t="shared" si="10"/>
        <v>5033635</v>
      </c>
      <c r="R23" s="54">
        <f t="shared" si="11"/>
        <v>0</v>
      </c>
      <c r="S23" s="55">
        <f t="shared" si="12"/>
        <v>0</v>
      </c>
      <c r="T23" s="54">
        <f t="shared" si="13"/>
        <v>14.802540734603701</v>
      </c>
      <c r="U23" s="56">
        <f t="shared" si="14"/>
        <v>27.802457884562276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18105000</v>
      </c>
      <c r="C26" s="111">
        <f>SUM(C19:C25)</f>
        <v>0</v>
      </c>
      <c r="D26" s="111"/>
      <c r="E26" s="111">
        <f t="shared" si="8"/>
        <v>18105000</v>
      </c>
      <c r="F26" s="112">
        <f t="shared" ref="F26:O26" si="15">SUM(F19:F25)</f>
        <v>18105000</v>
      </c>
      <c r="G26" s="113">
        <f t="shared" si="15"/>
        <v>5432000</v>
      </c>
      <c r="H26" s="112">
        <f t="shared" si="15"/>
        <v>0</v>
      </c>
      <c r="I26" s="113">
        <f t="shared" si="15"/>
        <v>0</v>
      </c>
      <c r="J26" s="112">
        <f t="shared" si="15"/>
        <v>2680000</v>
      </c>
      <c r="K26" s="113">
        <f t="shared" si="15"/>
        <v>5033635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2680000</v>
      </c>
      <c r="Q26" s="113">
        <f t="shared" si="10"/>
        <v>5033635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14.802540734603701</v>
      </c>
      <c r="U26" s="60">
        <f>IF(($E26-$E21-$E25)   =0,0,($Q26   /($E26-$E21-$E25)   )*100)</f>
        <v>27.802457884562276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5777000</v>
      </c>
      <c r="C34" s="108"/>
      <c r="D34" s="108"/>
      <c r="E34" s="108">
        <f>$B34      +$C34      +$D34</f>
        <v>5777000</v>
      </c>
      <c r="F34" s="109">
        <v>5777000</v>
      </c>
      <c r="G34" s="110">
        <v>4044000</v>
      </c>
      <c r="H34" s="109">
        <v>1444000</v>
      </c>
      <c r="I34" s="110">
        <v>4793000</v>
      </c>
      <c r="J34" s="109">
        <v>984000</v>
      </c>
      <c r="K34" s="110">
        <v>984000</v>
      </c>
      <c r="L34" s="109"/>
      <c r="M34" s="110"/>
      <c r="N34" s="109"/>
      <c r="O34" s="110"/>
      <c r="P34" s="109">
        <f>$H34      +$J34      +$L34      +$N34</f>
        <v>2428000</v>
      </c>
      <c r="Q34" s="110">
        <f>$I34      +$K34      +$M34      +$O34</f>
        <v>5777000</v>
      </c>
      <c r="R34" s="54">
        <f>IF(($H34      =0),0,((($J34      -$H34      )/$H34      )*100))</f>
        <v>-31.855955678670362</v>
      </c>
      <c r="S34" s="55">
        <f>IF(($I34      =0),0,((($K34      -$I34      )/$I34      )*100))</f>
        <v>-79.470060504902989</v>
      </c>
      <c r="T34" s="54">
        <f>IF(($E34      =0),0,(($P34      /$E34      )*100))</f>
        <v>42.028734637355029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5777000</v>
      </c>
      <c r="C35" s="111">
        <f>C34</f>
        <v>0</v>
      </c>
      <c r="D35" s="111"/>
      <c r="E35" s="111">
        <f>$B35      +$C35      +$D35</f>
        <v>5777000</v>
      </c>
      <c r="F35" s="112">
        <f t="shared" ref="F35:O35" si="17">F34</f>
        <v>5777000</v>
      </c>
      <c r="G35" s="113">
        <f t="shared" si="17"/>
        <v>4044000</v>
      </c>
      <c r="H35" s="112">
        <f t="shared" si="17"/>
        <v>1444000</v>
      </c>
      <c r="I35" s="113">
        <f t="shared" si="17"/>
        <v>4793000</v>
      </c>
      <c r="J35" s="112">
        <f t="shared" si="17"/>
        <v>984000</v>
      </c>
      <c r="K35" s="113">
        <f t="shared" si="17"/>
        <v>984000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2428000</v>
      </c>
      <c r="Q35" s="113">
        <f>$I35      +$K35      +$M35      +$O35</f>
        <v>5777000</v>
      </c>
      <c r="R35" s="58">
        <f>IF(($H35      =0),0,((($J35      -$H35      )/$H35      )*100))</f>
        <v>-31.855955678670362</v>
      </c>
      <c r="S35" s="59">
        <f>IF(($I35      =0),0,((($K35      -$I35      )/$I35      )*100))</f>
        <v>-79.470060504902989</v>
      </c>
      <c r="T35" s="58">
        <f>IF($E35   =0,0,($P35   /$E35   )*100)</f>
        <v>42.028734637355029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30500000</v>
      </c>
      <c r="C37" s="108"/>
      <c r="D37" s="108"/>
      <c r="E37" s="108">
        <f t="shared" ref="E37:E42" si="18">$B37      +$C37      +$D37</f>
        <v>30500000</v>
      </c>
      <c r="F37" s="109">
        <v>30500000</v>
      </c>
      <c r="G37" s="110">
        <v>19825000</v>
      </c>
      <c r="H37" s="109"/>
      <c r="I37" s="110">
        <v>519601</v>
      </c>
      <c r="J37" s="109">
        <v>13111000</v>
      </c>
      <c r="K37" s="110">
        <v>13185286</v>
      </c>
      <c r="L37" s="109"/>
      <c r="M37" s="110"/>
      <c r="N37" s="109"/>
      <c r="O37" s="110"/>
      <c r="P37" s="109">
        <f t="shared" ref="P37:P42" si="19">$H37      +$J37      +$L37      +$N37</f>
        <v>13111000</v>
      </c>
      <c r="Q37" s="110">
        <f t="shared" ref="Q37:Q42" si="20">$I37      +$K37      +$M37      +$O37</f>
        <v>13704887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2437.5790269841664</v>
      </c>
      <c r="T37" s="54">
        <f t="shared" ref="T37:T41" si="23">IF(($E37      =0),0,(($P37      /$E37      )*100))</f>
        <v>42.98688524590164</v>
      </c>
      <c r="U37" s="56">
        <f t="shared" ref="U37:U41" si="24">IF(($E37      =0),0,(($Q37      /$E37      )*100))</f>
        <v>44.934055737704917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126019000</v>
      </c>
      <c r="C38" s="108"/>
      <c r="D38" s="108"/>
      <c r="E38" s="108">
        <f t="shared" si="18"/>
        <v>126019000</v>
      </c>
      <c r="F38" s="109">
        <v>114577000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2300000</v>
      </c>
      <c r="H40" s="109"/>
      <c r="I40" s="110"/>
      <c r="J40" s="109">
        <v>2212000</v>
      </c>
      <c r="K40" s="110">
        <v>2212370</v>
      </c>
      <c r="L40" s="109"/>
      <c r="M40" s="110"/>
      <c r="N40" s="109"/>
      <c r="O40" s="110"/>
      <c r="P40" s="109">
        <f t="shared" si="19"/>
        <v>2212000</v>
      </c>
      <c r="Q40" s="110">
        <f t="shared" si="20"/>
        <v>2212370</v>
      </c>
      <c r="R40" s="54">
        <f t="shared" si="21"/>
        <v>0</v>
      </c>
      <c r="S40" s="55">
        <f t="shared" si="22"/>
        <v>0</v>
      </c>
      <c r="T40" s="54">
        <f t="shared" si="23"/>
        <v>55.300000000000004</v>
      </c>
      <c r="U40" s="56">
        <f t="shared" si="24"/>
        <v>55.309249999999999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160519000</v>
      </c>
      <c r="C42" s="111">
        <f>SUM(C37:C41)</f>
        <v>0</v>
      </c>
      <c r="D42" s="111"/>
      <c r="E42" s="111">
        <f t="shared" si="18"/>
        <v>160519000</v>
      </c>
      <c r="F42" s="112">
        <f t="shared" ref="F42:O42" si="25">SUM(F37:F41)</f>
        <v>149077000</v>
      </c>
      <c r="G42" s="113">
        <f t="shared" si="25"/>
        <v>22125000</v>
      </c>
      <c r="H42" s="112">
        <f t="shared" si="25"/>
        <v>0</v>
      </c>
      <c r="I42" s="113">
        <f t="shared" si="25"/>
        <v>519601</v>
      </c>
      <c r="J42" s="112">
        <f t="shared" si="25"/>
        <v>15323000</v>
      </c>
      <c r="K42" s="113">
        <f t="shared" si="25"/>
        <v>15397656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15323000</v>
      </c>
      <c r="Q42" s="113">
        <f t="shared" si="20"/>
        <v>15917257</v>
      </c>
      <c r="R42" s="58">
        <f t="shared" si="21"/>
        <v>0</v>
      </c>
      <c r="S42" s="59">
        <f t="shared" si="22"/>
        <v>2863.3615023835596</v>
      </c>
      <c r="T42" s="58">
        <f>IF((+$E37+$E40) =0,0,(P42   /(+$E37+$E40) )*100)</f>
        <v>44.414492753623186</v>
      </c>
      <c r="U42" s="60">
        <f>IF((+$E37+$E40) =0,0,(Q42   /(+$E37+$E40) )*100)</f>
        <v>46.136976811594202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20000000</v>
      </c>
      <c r="C54" s="108"/>
      <c r="D54" s="108"/>
      <c r="E54" s="108">
        <f t="shared" si="26"/>
        <v>20000000</v>
      </c>
      <c r="F54" s="109">
        <v>20000000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20000000</v>
      </c>
      <c r="C55" s="111">
        <f>SUM(C44:C54)</f>
        <v>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239001000</v>
      </c>
      <c r="C69" s="120">
        <f>SUM(C9:C16,C19:C25,C28:C31,C34,C37:C41,C44:C54,C57:C60,C63:C67)</f>
        <v>0</v>
      </c>
      <c r="D69" s="120"/>
      <c r="E69" s="120">
        <f t="shared" si="35"/>
        <v>239001000</v>
      </c>
      <c r="F69" s="121">
        <f t="shared" ref="F69:O69" si="43">SUM(F9:F16,F19:F25,F28:F31,F34,F37:F41,F44:F54,F57:F60,F63:F67)</f>
        <v>227559000</v>
      </c>
      <c r="G69" s="122">
        <f t="shared" si="43"/>
        <v>53201000</v>
      </c>
      <c r="H69" s="121">
        <f t="shared" si="43"/>
        <v>1778000</v>
      </c>
      <c r="I69" s="122">
        <f t="shared" si="43"/>
        <v>5646396</v>
      </c>
      <c r="J69" s="121">
        <f t="shared" si="43"/>
        <v>19141000</v>
      </c>
      <c r="K69" s="122">
        <f t="shared" si="43"/>
        <v>27777236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20919000</v>
      </c>
      <c r="Q69" s="122">
        <f t="shared" si="37"/>
        <v>33423632</v>
      </c>
      <c r="R69" s="67">
        <f t="shared" si="38"/>
        <v>976.54668166479189</v>
      </c>
      <c r="S69" s="68">
        <f t="shared" si="39"/>
        <v>391.94629636320229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22.992460047042272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36.736532500934246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406479000</v>
      </c>
      <c r="C71" s="108"/>
      <c r="D71" s="108"/>
      <c r="E71" s="108">
        <f>$B71      +$C71      +$D71</f>
        <v>406479000</v>
      </c>
      <c r="F71" s="109">
        <v>406479000</v>
      </c>
      <c r="G71" s="110">
        <v>346734000</v>
      </c>
      <c r="H71" s="109">
        <v>144842000</v>
      </c>
      <c r="I71" s="110">
        <v>135025300</v>
      </c>
      <c r="J71" s="109">
        <v>164666000</v>
      </c>
      <c r="K71" s="110">
        <v>208083295</v>
      </c>
      <c r="L71" s="109"/>
      <c r="M71" s="110"/>
      <c r="N71" s="109"/>
      <c r="O71" s="110"/>
      <c r="P71" s="109">
        <f>$H71      +$J71      +$L71      +$N71</f>
        <v>309508000</v>
      </c>
      <c r="Q71" s="110">
        <f>$I71      +$K71      +$M71      +$O71</f>
        <v>343108595</v>
      </c>
      <c r="R71" s="54">
        <f>IF(($H71      =0),0,((($J71      -$H71      )/$H71      )*100))</f>
        <v>13.686637853661232</v>
      </c>
      <c r="S71" s="55">
        <f>IF(($I71      =0),0,((($K71      -$I71      )/$I71      )*100))</f>
        <v>54.106893300736971</v>
      </c>
      <c r="T71" s="54">
        <f>IF(($E71      =0),0,(($P71      /$E71      )*100))</f>
        <v>76.143663018261705</v>
      </c>
      <c r="U71" s="56">
        <f>IF(($E71      =0),0,(($Q71      /$E71      )*100))</f>
        <v>84.409919085610824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406479000</v>
      </c>
      <c r="C73" s="117">
        <f>SUM(C71:C72)</f>
        <v>0</v>
      </c>
      <c r="D73" s="117"/>
      <c r="E73" s="117">
        <f>$B73      +$C73      +$D73</f>
        <v>406479000</v>
      </c>
      <c r="F73" s="118">
        <f t="shared" ref="F73:O73" si="44">SUM(F71:F72)</f>
        <v>406479000</v>
      </c>
      <c r="G73" s="119">
        <f t="shared" si="44"/>
        <v>346734000</v>
      </c>
      <c r="H73" s="118">
        <f t="shared" si="44"/>
        <v>144842000</v>
      </c>
      <c r="I73" s="119">
        <f t="shared" si="44"/>
        <v>135025300</v>
      </c>
      <c r="J73" s="118">
        <f t="shared" si="44"/>
        <v>164666000</v>
      </c>
      <c r="K73" s="119">
        <f t="shared" si="44"/>
        <v>208083295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309508000</v>
      </c>
      <c r="Q73" s="119">
        <f>$I73      +$K73      +$M73      +$O73</f>
        <v>343108595</v>
      </c>
      <c r="R73" s="63">
        <f>IF(($H73      =0),0,((($J73      -$H73      )/$H73      )*100))</f>
        <v>13.686637853661232</v>
      </c>
      <c r="S73" s="64">
        <f>IF(($I73      =0),0,((($K73      -$I73      )/$I73      )*100))</f>
        <v>54.106893300736971</v>
      </c>
      <c r="T73" s="63">
        <f>IF(($E71      =0),0,(($P71      /$E71      )*100))</f>
        <v>76.143663018261705</v>
      </c>
      <c r="U73" s="65">
        <f>IF($E71   =0,0,($Q71   /$E71 )*100)</f>
        <v>84.409919085610824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406479000</v>
      </c>
      <c r="C74" s="120">
        <f>SUM(C71:C72)</f>
        <v>0</v>
      </c>
      <c r="D74" s="120"/>
      <c r="E74" s="120">
        <f>$B74      +$C74      +$D74</f>
        <v>406479000</v>
      </c>
      <c r="F74" s="121">
        <f t="shared" ref="F74:O74" si="45">SUM(F71:F72)</f>
        <v>406479000</v>
      </c>
      <c r="G74" s="122">
        <f t="shared" si="45"/>
        <v>346734000</v>
      </c>
      <c r="H74" s="121">
        <f t="shared" si="45"/>
        <v>144842000</v>
      </c>
      <c r="I74" s="122">
        <f t="shared" si="45"/>
        <v>135025300</v>
      </c>
      <c r="J74" s="121">
        <f t="shared" si="45"/>
        <v>164666000</v>
      </c>
      <c r="K74" s="122">
        <f t="shared" si="45"/>
        <v>208083295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309508000</v>
      </c>
      <c r="Q74" s="122">
        <f>$I74      +$K74      +$M74      +$O74</f>
        <v>343108595</v>
      </c>
      <c r="R74" s="67">
        <f>IF(($H74      =0),0,((($J74      -$H74      )/$H74      )*100))</f>
        <v>13.686637853661232</v>
      </c>
      <c r="S74" s="68">
        <f>IF(($I74      =0),0,((($K74      -$I74      )/$I74      )*100))</f>
        <v>54.106893300736971</v>
      </c>
      <c r="T74" s="67">
        <f>IF(($E71      =0),0,(($P71      /$E71      )*100))</f>
        <v>76.143663018261705</v>
      </c>
      <c r="U74" s="71">
        <f>IF($E71   =0,0,($Q71   /$E71 )*100)</f>
        <v>84.409919085610824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645480000</v>
      </c>
      <c r="C75" s="120">
        <f>SUM(C9:C16,C19:C25,C28:C31,C34,C37:C41,C44:C54,C57:C60,C63:C67,C71:C72)</f>
        <v>0</v>
      </c>
      <c r="D75" s="120"/>
      <c r="E75" s="120">
        <f>$B75      +$C75      +$D75</f>
        <v>645480000</v>
      </c>
      <c r="F75" s="121">
        <f t="shared" ref="F75:O75" si="46">SUM(F9:F16,F19:F25,F28:F31,F34,F37:F41,F44:F54,F57:F60,F63:F67,F71:F72)</f>
        <v>634038000</v>
      </c>
      <c r="G75" s="122">
        <f t="shared" si="46"/>
        <v>399935000</v>
      </c>
      <c r="H75" s="121">
        <f t="shared" si="46"/>
        <v>146620000</v>
      </c>
      <c r="I75" s="122">
        <f t="shared" si="46"/>
        <v>140671696</v>
      </c>
      <c r="J75" s="121">
        <f t="shared" si="46"/>
        <v>183807000</v>
      </c>
      <c r="K75" s="122">
        <f t="shared" si="46"/>
        <v>235860531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330427000</v>
      </c>
      <c r="Q75" s="122">
        <f>$I75      +$K75      +$M75      +$O75</f>
        <v>376532227</v>
      </c>
      <c r="R75" s="67">
        <f>IF(($H75      =0),0,((($J75      -$H75      )/$H75      )*100))</f>
        <v>25.362842722684491</v>
      </c>
      <c r="S75" s="68">
        <f>IF(($I75      =0),0,((($K75      -$I75      )/$I75      )*100))</f>
        <v>67.667368565741896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66.4226944423784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75.690803299153103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LH1+Nj3efeRpfxSDpRg6lJMoTi0i0cUmVtqn+wW0+tae+amq8tTodxEySwvQn7Cvzb3HhpXZORb/ur14OnFblw==" saltValue="cNijSj1hIDLXluQAxc1Pp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496000</v>
      </c>
      <c r="I10" s="110">
        <v>277987</v>
      </c>
      <c r="J10" s="109">
        <v>140000</v>
      </c>
      <c r="K10" s="110">
        <v>352592</v>
      </c>
      <c r="L10" s="109"/>
      <c r="M10" s="110"/>
      <c r="N10" s="109"/>
      <c r="O10" s="110"/>
      <c r="P10" s="109">
        <f t="shared" ref="P10:P17" si="1">$H10      +$J10      +$L10      +$N10</f>
        <v>636000</v>
      </c>
      <c r="Q10" s="110">
        <f t="shared" ref="Q10:Q17" si="2">$I10      +$K10      +$M10      +$O10</f>
        <v>630579</v>
      </c>
      <c r="R10" s="54">
        <f t="shared" ref="R10:R17" si="3">IF(($H10      =0),0,((($J10      -$H10      )/$H10      )*100))</f>
        <v>-71.774193548387103</v>
      </c>
      <c r="S10" s="55">
        <f t="shared" ref="S10:S17" si="4">IF(($I10      =0),0,((($K10      -$I10      )/$I10      )*100))</f>
        <v>26.837585930277314</v>
      </c>
      <c r="T10" s="54">
        <f t="shared" ref="T10:T16" si="5">IF(($E10      =0),0,(($P10      /$E10      )*100))</f>
        <v>35.333333333333336</v>
      </c>
      <c r="U10" s="56">
        <f t="shared" ref="U10:U16" si="6">IF(($E10      =0),0,(($Q10      /$E10      )*100))</f>
        <v>35.032166666666662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4400000</v>
      </c>
      <c r="C11" s="108"/>
      <c r="D11" s="108"/>
      <c r="E11" s="108">
        <f t="shared" si="0"/>
        <v>4400000</v>
      </c>
      <c r="F11" s="109">
        <v>4400000</v>
      </c>
      <c r="G11" s="110">
        <v>2400000</v>
      </c>
      <c r="H11" s="109">
        <v>943000</v>
      </c>
      <c r="I11" s="110">
        <v>944803</v>
      </c>
      <c r="J11" s="109">
        <v>834000</v>
      </c>
      <c r="K11" s="110">
        <v>1032911</v>
      </c>
      <c r="L11" s="109"/>
      <c r="M11" s="110"/>
      <c r="N11" s="109"/>
      <c r="O11" s="110"/>
      <c r="P11" s="109">
        <f t="shared" si="1"/>
        <v>1777000</v>
      </c>
      <c r="Q11" s="110">
        <f t="shared" si="2"/>
        <v>1977714</v>
      </c>
      <c r="R11" s="54">
        <f t="shared" si="3"/>
        <v>-11.558854718981973</v>
      </c>
      <c r="S11" s="55">
        <f t="shared" si="4"/>
        <v>9.3255419383723375</v>
      </c>
      <c r="T11" s="54">
        <f t="shared" si="5"/>
        <v>40.38636363636364</v>
      </c>
      <c r="U11" s="56">
        <f t="shared" si="6"/>
        <v>44.948045454545458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</v>
      </c>
      <c r="C14" s="108"/>
      <c r="D14" s="108"/>
      <c r="E14" s="108">
        <f t="shared" si="0"/>
        <v>100000</v>
      </c>
      <c r="F14" s="109">
        <v>100000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7300000</v>
      </c>
      <c r="C17" s="111">
        <f>SUM(C9:C16)</f>
        <v>0</v>
      </c>
      <c r="D17" s="111"/>
      <c r="E17" s="111">
        <f t="shared" si="0"/>
        <v>7300000</v>
      </c>
      <c r="F17" s="112">
        <f t="shared" ref="F17:O17" si="7">SUM(F9:F16)</f>
        <v>7300000</v>
      </c>
      <c r="G17" s="113">
        <f t="shared" si="7"/>
        <v>4200000</v>
      </c>
      <c r="H17" s="112">
        <f t="shared" si="7"/>
        <v>1439000</v>
      </c>
      <c r="I17" s="113">
        <f t="shared" si="7"/>
        <v>1222790</v>
      </c>
      <c r="J17" s="112">
        <f t="shared" si="7"/>
        <v>974000</v>
      </c>
      <c r="K17" s="113">
        <f t="shared" si="7"/>
        <v>1385503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2413000</v>
      </c>
      <c r="Q17" s="113">
        <f t="shared" si="2"/>
        <v>2608293</v>
      </c>
      <c r="R17" s="58">
        <f t="shared" si="3"/>
        <v>-32.314107018763025</v>
      </c>
      <c r="S17" s="59">
        <f t="shared" si="4"/>
        <v>13.306700251065188</v>
      </c>
      <c r="T17" s="58">
        <f>IF((SUM($E9:$E14))=0,0,(P17/(SUM($E9:$E14))*100))</f>
        <v>38.301587301587304</v>
      </c>
      <c r="U17" s="60">
        <f>IF((SUM($E9:$E14))=0,0,(Q17/(SUM($E9:$E14))*100))</f>
        <v>41.401476190476188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78371000</v>
      </c>
      <c r="C19" s="108"/>
      <c r="D19" s="108"/>
      <c r="E19" s="108">
        <f t="shared" ref="E19:E26" si="8">$B19      +$C19      +$D19</f>
        <v>78371000</v>
      </c>
      <c r="F19" s="109">
        <v>78371000</v>
      </c>
      <c r="G19" s="110">
        <v>59976000</v>
      </c>
      <c r="H19" s="109">
        <v>12354000</v>
      </c>
      <c r="I19" s="110">
        <v>12401550</v>
      </c>
      <c r="J19" s="109">
        <v>22593000</v>
      </c>
      <c r="K19" s="110">
        <v>27548750</v>
      </c>
      <c r="L19" s="109"/>
      <c r="M19" s="110"/>
      <c r="N19" s="109"/>
      <c r="O19" s="110"/>
      <c r="P19" s="109">
        <f t="shared" ref="P19:P26" si="9">$H19      +$J19      +$L19      +$N19</f>
        <v>34947000</v>
      </c>
      <c r="Q19" s="110">
        <f t="shared" ref="Q19:Q26" si="10">$I19      +$K19      +$M19      +$O19</f>
        <v>39950300</v>
      </c>
      <c r="R19" s="54">
        <f t="shared" ref="R19:R26" si="11">IF(($H19      =0),0,((($J19      -$H19      )/$H19      )*100))</f>
        <v>82.880038853812536</v>
      </c>
      <c r="S19" s="55">
        <f t="shared" ref="S19:S26" si="12">IF(($I19      =0),0,((($K19      -$I19      )/$I19      )*100))</f>
        <v>122.1395712632695</v>
      </c>
      <c r="T19" s="54">
        <f t="shared" ref="T19:T25" si="13">IF(($E19      =0),0,(($P19      /$E19      )*100))</f>
        <v>44.591749499176991</v>
      </c>
      <c r="U19" s="56">
        <f t="shared" ref="U19:U25" si="14">IF(($E19      =0),0,(($Q19      /$E19      )*100))</f>
        <v>50.975871176838375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78371000</v>
      </c>
      <c r="C26" s="111">
        <f>SUM(C19:C25)</f>
        <v>0</v>
      </c>
      <c r="D26" s="111"/>
      <c r="E26" s="111">
        <f t="shared" si="8"/>
        <v>78371000</v>
      </c>
      <c r="F26" s="112">
        <f t="shared" ref="F26:O26" si="15">SUM(F19:F25)</f>
        <v>78371000</v>
      </c>
      <c r="G26" s="113">
        <f t="shared" si="15"/>
        <v>59976000</v>
      </c>
      <c r="H26" s="112">
        <f t="shared" si="15"/>
        <v>12354000</v>
      </c>
      <c r="I26" s="113">
        <f t="shared" si="15"/>
        <v>12401550</v>
      </c>
      <c r="J26" s="112">
        <f t="shared" si="15"/>
        <v>22593000</v>
      </c>
      <c r="K26" s="113">
        <f t="shared" si="15"/>
        <v>27548750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34947000</v>
      </c>
      <c r="Q26" s="113">
        <f t="shared" si="10"/>
        <v>39950300</v>
      </c>
      <c r="R26" s="58">
        <f t="shared" si="11"/>
        <v>82.880038853812536</v>
      </c>
      <c r="S26" s="59">
        <f t="shared" si="12"/>
        <v>122.1395712632695</v>
      </c>
      <c r="T26" s="58">
        <f>IF(($E26-$E21-$E25)   =0,0,($P26   /($E26-$E21-$E25)   )*100)</f>
        <v>44.591749499176991</v>
      </c>
      <c r="U26" s="60">
        <f>IF(($E26-$E21-$E25)   =0,0,($Q26   /($E26-$E21-$E25)   )*100)</f>
        <v>50.975871176838375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4442000</v>
      </c>
      <c r="C34" s="108"/>
      <c r="D34" s="108"/>
      <c r="E34" s="108">
        <f>$B34      +$C34      +$D34</f>
        <v>4442000</v>
      </c>
      <c r="F34" s="109">
        <v>4442000</v>
      </c>
      <c r="G34" s="110">
        <v>3110000</v>
      </c>
      <c r="H34" s="109">
        <v>1111000</v>
      </c>
      <c r="I34" s="110"/>
      <c r="J34" s="109"/>
      <c r="K34" s="110">
        <v>4442000</v>
      </c>
      <c r="L34" s="109"/>
      <c r="M34" s="110"/>
      <c r="N34" s="109"/>
      <c r="O34" s="110"/>
      <c r="P34" s="109">
        <f>$H34      +$J34      +$L34      +$N34</f>
        <v>1111000</v>
      </c>
      <c r="Q34" s="110">
        <f>$I34      +$K34      +$M34      +$O34</f>
        <v>4442000</v>
      </c>
      <c r="R34" s="54">
        <f>IF(($H34      =0),0,((($J34      -$H34      )/$H34      )*100))</f>
        <v>-100</v>
      </c>
      <c r="S34" s="55">
        <f>IF(($I34      =0),0,((($K34      -$I34      )/$I34      )*100))</f>
        <v>0</v>
      </c>
      <c r="T34" s="54">
        <f>IF(($E34      =0),0,(($P34      /$E34      )*100))</f>
        <v>25.011256190904994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4442000</v>
      </c>
      <c r="C35" s="111">
        <f>C34</f>
        <v>0</v>
      </c>
      <c r="D35" s="111"/>
      <c r="E35" s="111">
        <f>$B35      +$C35      +$D35</f>
        <v>4442000</v>
      </c>
      <c r="F35" s="112">
        <f t="shared" ref="F35:O35" si="17">F34</f>
        <v>4442000</v>
      </c>
      <c r="G35" s="113">
        <f t="shared" si="17"/>
        <v>3110000</v>
      </c>
      <c r="H35" s="112">
        <f t="shared" si="17"/>
        <v>1111000</v>
      </c>
      <c r="I35" s="113">
        <f t="shared" si="17"/>
        <v>0</v>
      </c>
      <c r="J35" s="112">
        <f t="shared" si="17"/>
        <v>0</v>
      </c>
      <c r="K35" s="113">
        <f t="shared" si="17"/>
        <v>4442000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1111000</v>
      </c>
      <c r="Q35" s="113">
        <f>$I35      +$K35      +$M35      +$O35</f>
        <v>4442000</v>
      </c>
      <c r="R35" s="58">
        <f>IF(($H35      =0),0,((($J35      -$H35      )/$H35      )*100))</f>
        <v>-100</v>
      </c>
      <c r="S35" s="59">
        <f>IF(($I35      =0),0,((($K35      -$I35      )/$I35      )*100))</f>
        <v>0</v>
      </c>
      <c r="T35" s="58">
        <f>IF($E35   =0,0,($P35   /$E35   )*100)</f>
        <v>25.011256190904994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19000000</v>
      </c>
      <c r="C37" s="108"/>
      <c r="D37" s="108"/>
      <c r="E37" s="108">
        <f t="shared" ref="E37:E42" si="18">$B37      +$C37      +$D37</f>
        <v>19000000</v>
      </c>
      <c r="F37" s="109">
        <v>19000000</v>
      </c>
      <c r="G37" s="110">
        <v>12350000</v>
      </c>
      <c r="H37" s="109">
        <v>4300000</v>
      </c>
      <c r="I37" s="110">
        <v>1183798</v>
      </c>
      <c r="J37" s="109">
        <v>3538000</v>
      </c>
      <c r="K37" s="110">
        <v>5925353</v>
      </c>
      <c r="L37" s="109"/>
      <c r="M37" s="110"/>
      <c r="N37" s="109"/>
      <c r="O37" s="110"/>
      <c r="P37" s="109">
        <f t="shared" ref="P37:P42" si="19">$H37      +$J37      +$L37      +$N37</f>
        <v>7838000</v>
      </c>
      <c r="Q37" s="110">
        <f t="shared" ref="Q37:Q42" si="20">$I37      +$K37      +$M37      +$O37</f>
        <v>7109151</v>
      </c>
      <c r="R37" s="54">
        <f t="shared" ref="R37:R42" si="21">IF(($H37      =0),0,((($J37      -$H37      )/$H37      )*100))</f>
        <v>-17.720930232558139</v>
      </c>
      <c r="S37" s="55">
        <f t="shared" ref="S37:S42" si="22">IF(($I37      =0),0,((($K37      -$I37      )/$I37      )*100))</f>
        <v>400.53750724363448</v>
      </c>
      <c r="T37" s="54">
        <f t="shared" ref="T37:T41" si="23">IF(($E37      =0),0,(($P37      /$E37      )*100))</f>
        <v>41.252631578947366</v>
      </c>
      <c r="U37" s="56">
        <f t="shared" ref="U37:U41" si="24">IF(($E37      =0),0,(($Q37      /$E37      )*100))</f>
        <v>37.416584210526317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36797000</v>
      </c>
      <c r="C38" s="108"/>
      <c r="D38" s="108"/>
      <c r="E38" s="108">
        <f t="shared" si="18"/>
        <v>36797000</v>
      </c>
      <c r="F38" s="109">
        <v>33456000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3000000</v>
      </c>
      <c r="H40" s="109"/>
      <c r="I40" s="110">
        <v>700428</v>
      </c>
      <c r="J40" s="109">
        <v>2325000</v>
      </c>
      <c r="K40" s="110">
        <v>1559089</v>
      </c>
      <c r="L40" s="109"/>
      <c r="M40" s="110"/>
      <c r="N40" s="109"/>
      <c r="O40" s="110"/>
      <c r="P40" s="109">
        <f t="shared" si="19"/>
        <v>2325000</v>
      </c>
      <c r="Q40" s="110">
        <f t="shared" si="20"/>
        <v>2259517</v>
      </c>
      <c r="R40" s="54">
        <f t="shared" si="21"/>
        <v>0</v>
      </c>
      <c r="S40" s="55">
        <f t="shared" si="22"/>
        <v>122.59090156304431</v>
      </c>
      <c r="T40" s="54">
        <f t="shared" si="23"/>
        <v>46.5</v>
      </c>
      <c r="U40" s="56">
        <f t="shared" si="24"/>
        <v>45.190339999999999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60797000</v>
      </c>
      <c r="C42" s="111">
        <f>SUM(C37:C41)</f>
        <v>0</v>
      </c>
      <c r="D42" s="111"/>
      <c r="E42" s="111">
        <f t="shared" si="18"/>
        <v>60797000</v>
      </c>
      <c r="F42" s="112">
        <f t="shared" ref="F42:O42" si="25">SUM(F37:F41)</f>
        <v>57456000</v>
      </c>
      <c r="G42" s="113">
        <f t="shared" si="25"/>
        <v>15350000</v>
      </c>
      <c r="H42" s="112">
        <f t="shared" si="25"/>
        <v>4300000</v>
      </c>
      <c r="I42" s="113">
        <f t="shared" si="25"/>
        <v>1884226</v>
      </c>
      <c r="J42" s="112">
        <f t="shared" si="25"/>
        <v>5863000</v>
      </c>
      <c r="K42" s="113">
        <f t="shared" si="25"/>
        <v>7484442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10163000</v>
      </c>
      <c r="Q42" s="113">
        <f t="shared" si="20"/>
        <v>9368668</v>
      </c>
      <c r="R42" s="58">
        <f t="shared" si="21"/>
        <v>36.348837209302324</v>
      </c>
      <c r="S42" s="59">
        <f t="shared" si="22"/>
        <v>297.21572677587511</v>
      </c>
      <c r="T42" s="58">
        <f>IF((+$E37+$E40) =0,0,(P42   /(+$E37+$E40) )*100)</f>
        <v>42.345833333333331</v>
      </c>
      <c r="U42" s="60">
        <f>IF((+$E37+$E40) =0,0,(Q42   /(+$E37+$E40) )*100)</f>
        <v>39.036116666666665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574000000</v>
      </c>
      <c r="C45" s="108"/>
      <c r="D45" s="108"/>
      <c r="E45" s="108">
        <f t="shared" si="26"/>
        <v>574000000</v>
      </c>
      <c r="F45" s="109">
        <v>574000000</v>
      </c>
      <c r="G45" s="110">
        <v>459200000</v>
      </c>
      <c r="H45" s="109">
        <v>75265000</v>
      </c>
      <c r="I45" s="110">
        <v>89668537</v>
      </c>
      <c r="J45" s="109">
        <v>223705000</v>
      </c>
      <c r="K45" s="110">
        <v>206215346</v>
      </c>
      <c r="L45" s="109"/>
      <c r="M45" s="110"/>
      <c r="N45" s="109"/>
      <c r="O45" s="110"/>
      <c r="P45" s="109">
        <f t="shared" si="27"/>
        <v>298970000</v>
      </c>
      <c r="Q45" s="110">
        <f t="shared" si="28"/>
        <v>295883883</v>
      </c>
      <c r="R45" s="54">
        <f t="shared" si="29"/>
        <v>197.22314488806219</v>
      </c>
      <c r="S45" s="55">
        <f t="shared" si="30"/>
        <v>129.97514278614807</v>
      </c>
      <c r="T45" s="54">
        <f t="shared" si="31"/>
        <v>52.085365853658537</v>
      </c>
      <c r="U45" s="56">
        <f t="shared" si="32"/>
        <v>51.547714808362365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940000</v>
      </c>
      <c r="C46" s="108"/>
      <c r="D46" s="108"/>
      <c r="E46" s="108">
        <f t="shared" si="26"/>
        <v>940000</v>
      </c>
      <c r="F46" s="109">
        <v>940000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3000000</v>
      </c>
      <c r="H53" s="109"/>
      <c r="I53" s="110"/>
      <c r="J53" s="109">
        <v>718000</v>
      </c>
      <c r="K53" s="110"/>
      <c r="L53" s="109"/>
      <c r="M53" s="110"/>
      <c r="N53" s="109"/>
      <c r="O53" s="110"/>
      <c r="P53" s="109">
        <f t="shared" si="27"/>
        <v>718000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7.1800000000000006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584940000</v>
      </c>
      <c r="C55" s="111">
        <f>SUM(C44:C54)</f>
        <v>0</v>
      </c>
      <c r="D55" s="111"/>
      <c r="E55" s="111">
        <f t="shared" si="26"/>
        <v>584940000</v>
      </c>
      <c r="F55" s="112">
        <f t="shared" ref="F55:O55" si="33">SUM(F44:F54)</f>
        <v>584940000</v>
      </c>
      <c r="G55" s="113">
        <f t="shared" si="33"/>
        <v>462200000</v>
      </c>
      <c r="H55" s="112">
        <f t="shared" si="33"/>
        <v>75265000</v>
      </c>
      <c r="I55" s="113">
        <f t="shared" si="33"/>
        <v>89668537</v>
      </c>
      <c r="J55" s="112">
        <f t="shared" si="33"/>
        <v>224423000</v>
      </c>
      <c r="K55" s="113">
        <f t="shared" si="33"/>
        <v>206215346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299688000</v>
      </c>
      <c r="Q55" s="113">
        <f t="shared" si="28"/>
        <v>295883883</v>
      </c>
      <c r="R55" s="58">
        <f t="shared" si="29"/>
        <v>198.17710755331163</v>
      </c>
      <c r="S55" s="59">
        <f t="shared" si="30"/>
        <v>129.97514278614807</v>
      </c>
      <c r="T55" s="58">
        <f>IF((+$E45+$E47+$E49+$E50+$E53) =0,0,(P55   /(+$E45+$E47+$E49+$E50+$E53) )*100)</f>
        <v>51.316438356164383</v>
      </c>
      <c r="U55" s="60">
        <f>IF((+$E45+$E47+$E49+$E50+$E53) =0,0,(Q55   /(+$E45+$E47+$E49+$E50+$E53) )*100)</f>
        <v>50.665048458904103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735850000</v>
      </c>
      <c r="C69" s="120">
        <f>SUM(C9:C16,C19:C25,C28:C31,C34,C37:C41,C44:C54,C57:C60,C63:C67)</f>
        <v>0</v>
      </c>
      <c r="D69" s="120"/>
      <c r="E69" s="120">
        <f t="shared" si="35"/>
        <v>735850000</v>
      </c>
      <c r="F69" s="121">
        <f t="shared" ref="F69:O69" si="43">SUM(F9:F16,F19:F25,F28:F31,F34,F37:F41,F44:F54,F57:F60,F63:F67)</f>
        <v>732509000</v>
      </c>
      <c r="G69" s="122">
        <f t="shared" si="43"/>
        <v>544836000</v>
      </c>
      <c r="H69" s="121">
        <f t="shared" si="43"/>
        <v>94469000</v>
      </c>
      <c r="I69" s="122">
        <f t="shared" si="43"/>
        <v>105177103</v>
      </c>
      <c r="J69" s="121">
        <f t="shared" si="43"/>
        <v>253853000</v>
      </c>
      <c r="K69" s="122">
        <f t="shared" si="43"/>
        <v>247076041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348322000</v>
      </c>
      <c r="Q69" s="122">
        <f t="shared" si="37"/>
        <v>352253144</v>
      </c>
      <c r="R69" s="67">
        <f t="shared" si="38"/>
        <v>168.7156633392965</v>
      </c>
      <c r="S69" s="68">
        <f t="shared" si="39"/>
        <v>134.91428642981353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49.966361264242671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50.53027902219582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735850000</v>
      </c>
      <c r="C75" s="120">
        <f>SUM(C9:C16,C19:C25,C28:C31,C34,C37:C41,C44:C54,C57:C60,C63:C67,C71:C72)</f>
        <v>0</v>
      </c>
      <c r="D75" s="120"/>
      <c r="E75" s="120">
        <f>$B75      +$C75      +$D75</f>
        <v>735850000</v>
      </c>
      <c r="F75" s="121">
        <f t="shared" ref="F75:O75" si="46">SUM(F9:F16,F19:F25,F28:F31,F34,F37:F41,F44:F54,F57:F60,F63:F67,F71:F72)</f>
        <v>732509000</v>
      </c>
      <c r="G75" s="122">
        <f t="shared" si="46"/>
        <v>544836000</v>
      </c>
      <c r="H75" s="121">
        <f t="shared" si="46"/>
        <v>94469000</v>
      </c>
      <c r="I75" s="122">
        <f t="shared" si="46"/>
        <v>105177103</v>
      </c>
      <c r="J75" s="121">
        <f t="shared" si="46"/>
        <v>253853000</v>
      </c>
      <c r="K75" s="122">
        <f t="shared" si="46"/>
        <v>247076041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348322000</v>
      </c>
      <c r="Q75" s="122">
        <f>$I75      +$K75      +$M75      +$O75</f>
        <v>352253144</v>
      </c>
      <c r="R75" s="67">
        <f>IF(($H75      =0),0,((($J75      -$H75      )/$H75      )*100))</f>
        <v>168.7156633392965</v>
      </c>
      <c r="S75" s="68">
        <f>IF(($I75      =0),0,((($K75      -$I75      )/$I75      )*100))</f>
        <v>134.91428642981353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49.966361264242671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50.53027902219582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aVH6Wcd60rndSqRGSQXHbH39IlYRgrh98u/k1sfOo7/INXIhlFvNCHUEX0QA9Eh6y29dodeS00aoyJEmALQFKg==" saltValue="FEgMZPPD24pKiRVjv+j8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2900000</v>
      </c>
      <c r="C10" s="108"/>
      <c r="D10" s="108"/>
      <c r="E10" s="108">
        <f t="shared" ref="E10:E17" si="0">$B10      +$C10      +$D10</f>
        <v>2900000</v>
      </c>
      <c r="F10" s="109">
        <v>2900000</v>
      </c>
      <c r="G10" s="110">
        <v>2900000</v>
      </c>
      <c r="H10" s="109">
        <v>126000</v>
      </c>
      <c r="I10" s="110"/>
      <c r="J10" s="109">
        <v>475000</v>
      </c>
      <c r="K10" s="110">
        <v>641541</v>
      </c>
      <c r="L10" s="109"/>
      <c r="M10" s="110"/>
      <c r="N10" s="109"/>
      <c r="O10" s="110"/>
      <c r="P10" s="109">
        <f t="shared" ref="P10:P17" si="1">$H10      +$J10      +$L10      +$N10</f>
        <v>601000</v>
      </c>
      <c r="Q10" s="110">
        <f t="shared" ref="Q10:Q17" si="2">$I10      +$K10      +$M10      +$O10</f>
        <v>641541</v>
      </c>
      <c r="R10" s="54">
        <f t="shared" ref="R10:R17" si="3">IF(($H10      =0),0,((($J10      -$H10      )/$H10      )*100))</f>
        <v>276.98412698412699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20.724137931034484</v>
      </c>
      <c r="U10" s="56">
        <f t="shared" ref="U10:U16" si="6">IF(($E10      =0),0,(($Q10      /$E10      )*100))</f>
        <v>22.122103448275862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2900000</v>
      </c>
      <c r="C17" s="111">
        <f>SUM(C9:C16)</f>
        <v>0</v>
      </c>
      <c r="D17" s="111"/>
      <c r="E17" s="111">
        <f t="shared" si="0"/>
        <v>2900000</v>
      </c>
      <c r="F17" s="112">
        <f t="shared" ref="F17:O17" si="7">SUM(F9:F16)</f>
        <v>2900000</v>
      </c>
      <c r="G17" s="113">
        <f t="shared" si="7"/>
        <v>2900000</v>
      </c>
      <c r="H17" s="112">
        <f t="shared" si="7"/>
        <v>126000</v>
      </c>
      <c r="I17" s="113">
        <f t="shared" si="7"/>
        <v>0</v>
      </c>
      <c r="J17" s="112">
        <f t="shared" si="7"/>
        <v>475000</v>
      </c>
      <c r="K17" s="113">
        <f t="shared" si="7"/>
        <v>641541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601000</v>
      </c>
      <c r="Q17" s="113">
        <f t="shared" si="2"/>
        <v>641541</v>
      </c>
      <c r="R17" s="58">
        <f t="shared" si="3"/>
        <v>276.98412698412699</v>
      </c>
      <c r="S17" s="59">
        <f t="shared" si="4"/>
        <v>0</v>
      </c>
      <c r="T17" s="58">
        <f>IF((SUM($E9:$E14))=0,0,(P17/(SUM($E9:$E14))*100))</f>
        <v>20.724137931034484</v>
      </c>
      <c r="U17" s="60">
        <f>IF((SUM($E9:$E14))=0,0,(Q17/(SUM($E9:$E14))*100))</f>
        <v>22.122103448275862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1836000</v>
      </c>
      <c r="C34" s="108"/>
      <c r="D34" s="108"/>
      <c r="E34" s="108">
        <f>$B34      +$C34      +$D34</f>
        <v>1836000</v>
      </c>
      <c r="F34" s="109">
        <v>1836000</v>
      </c>
      <c r="G34" s="110">
        <v>1286000</v>
      </c>
      <c r="H34" s="109">
        <v>420000</v>
      </c>
      <c r="I34" s="110"/>
      <c r="J34" s="109"/>
      <c r="K34" s="110">
        <v>1260000</v>
      </c>
      <c r="L34" s="109"/>
      <c r="M34" s="110"/>
      <c r="N34" s="109"/>
      <c r="O34" s="110"/>
      <c r="P34" s="109">
        <f>$H34      +$J34      +$L34      +$N34</f>
        <v>420000</v>
      </c>
      <c r="Q34" s="110">
        <f>$I34      +$K34      +$M34      +$O34</f>
        <v>1260000</v>
      </c>
      <c r="R34" s="54">
        <f>IF(($H34      =0),0,((($J34      -$H34      )/$H34      )*100))</f>
        <v>-100</v>
      </c>
      <c r="S34" s="55">
        <f>IF(($I34      =0),0,((($K34      -$I34      )/$I34      )*100))</f>
        <v>0</v>
      </c>
      <c r="T34" s="54">
        <f>IF(($E34      =0),0,(($P34      /$E34      )*100))</f>
        <v>22.875816993464053</v>
      </c>
      <c r="U34" s="56">
        <f>IF(($E34      =0),0,(($Q34      /$E34      )*100))</f>
        <v>68.627450980392155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1836000</v>
      </c>
      <c r="C35" s="111">
        <f>C34</f>
        <v>0</v>
      </c>
      <c r="D35" s="111"/>
      <c r="E35" s="111">
        <f>$B35      +$C35      +$D35</f>
        <v>1836000</v>
      </c>
      <c r="F35" s="112">
        <f t="shared" ref="F35:O35" si="17">F34</f>
        <v>1836000</v>
      </c>
      <c r="G35" s="113">
        <f t="shared" si="17"/>
        <v>1286000</v>
      </c>
      <c r="H35" s="112">
        <f t="shared" si="17"/>
        <v>420000</v>
      </c>
      <c r="I35" s="113">
        <f t="shared" si="17"/>
        <v>0</v>
      </c>
      <c r="J35" s="112">
        <f t="shared" si="17"/>
        <v>0</v>
      </c>
      <c r="K35" s="113">
        <f t="shared" si="17"/>
        <v>1260000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420000</v>
      </c>
      <c r="Q35" s="113">
        <f>$I35      +$K35      +$M35      +$O35</f>
        <v>1260000</v>
      </c>
      <c r="R35" s="58">
        <f>IF(($H35      =0),0,((($J35      -$H35      )/$H35      )*100))</f>
        <v>-100</v>
      </c>
      <c r="S35" s="59">
        <f>IF(($I35      =0),0,((($K35      -$I35      )/$I35      )*100))</f>
        <v>0</v>
      </c>
      <c r="T35" s="58">
        <f>IF($E35   =0,0,($P35   /$E35   )*100)</f>
        <v>22.875816993464053</v>
      </c>
      <c r="U35" s="60">
        <f>IF($E35   =0,0,($Q35   /$E35   )*100)</f>
        <v>68.627450980392155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28235000</v>
      </c>
      <c r="C37" s="108"/>
      <c r="D37" s="108"/>
      <c r="E37" s="108">
        <f t="shared" ref="E37:E42" si="18">$B37      +$C37      +$D37</f>
        <v>28235000</v>
      </c>
      <c r="F37" s="109">
        <v>28235000</v>
      </c>
      <c r="G37" s="110">
        <v>12706000</v>
      </c>
      <c r="H37" s="109"/>
      <c r="I37" s="110"/>
      <c r="J37" s="109">
        <v>12706000</v>
      </c>
      <c r="K37" s="110">
        <v>12758600</v>
      </c>
      <c r="L37" s="109"/>
      <c r="M37" s="110"/>
      <c r="N37" s="109"/>
      <c r="O37" s="110"/>
      <c r="P37" s="109">
        <f t="shared" ref="P37:P42" si="19">$H37      +$J37      +$L37      +$N37</f>
        <v>12706000</v>
      </c>
      <c r="Q37" s="110">
        <f t="shared" ref="Q37:Q42" si="20">$I37      +$K37      +$M37      +$O37</f>
        <v>12758600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45.000885425889855</v>
      </c>
      <c r="U37" s="56">
        <f t="shared" ref="U37:U41" si="24">IF(($E37      =0),0,(($Q37      /$E37      )*100))</f>
        <v>45.18717903311493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23865000</v>
      </c>
      <c r="C38" s="108"/>
      <c r="D38" s="108"/>
      <c r="E38" s="108">
        <f t="shared" si="18"/>
        <v>23865000</v>
      </c>
      <c r="F38" s="109">
        <v>21698000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52100000</v>
      </c>
      <c r="C42" s="111">
        <f>SUM(C37:C41)</f>
        <v>0</v>
      </c>
      <c r="D42" s="111"/>
      <c r="E42" s="111">
        <f t="shared" si="18"/>
        <v>52100000</v>
      </c>
      <c r="F42" s="112">
        <f t="shared" ref="F42:O42" si="25">SUM(F37:F41)</f>
        <v>49933000</v>
      </c>
      <c r="G42" s="113">
        <f t="shared" si="25"/>
        <v>12706000</v>
      </c>
      <c r="H42" s="112">
        <f t="shared" si="25"/>
        <v>0</v>
      </c>
      <c r="I42" s="113">
        <f t="shared" si="25"/>
        <v>0</v>
      </c>
      <c r="J42" s="112">
        <f t="shared" si="25"/>
        <v>12706000</v>
      </c>
      <c r="K42" s="113">
        <f t="shared" si="25"/>
        <v>12758600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12706000</v>
      </c>
      <c r="Q42" s="113">
        <f t="shared" si="20"/>
        <v>12758600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45.000885425889855</v>
      </c>
      <c r="U42" s="60">
        <f>IF((+$E37+$E40) =0,0,(Q42   /(+$E37+$E40) )*100)</f>
        <v>45.18717903311493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28112000</v>
      </c>
      <c r="C46" s="108"/>
      <c r="D46" s="108"/>
      <c r="E46" s="108">
        <f t="shared" si="26"/>
        <v>28112000</v>
      </c>
      <c r="F46" s="109">
        <v>28112000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17000000</v>
      </c>
      <c r="C54" s="108"/>
      <c r="D54" s="108"/>
      <c r="E54" s="108">
        <f t="shared" si="26"/>
        <v>17000000</v>
      </c>
      <c r="F54" s="109">
        <v>17000000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45112000</v>
      </c>
      <c r="C55" s="111">
        <f>SUM(C44:C54)</f>
        <v>0</v>
      </c>
      <c r="D55" s="111"/>
      <c r="E55" s="111">
        <f t="shared" si="26"/>
        <v>45112000</v>
      </c>
      <c r="F55" s="112">
        <f t="shared" ref="F55:O55" si="33">SUM(F44:F54)</f>
        <v>45112000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101948000</v>
      </c>
      <c r="C69" s="120">
        <f>SUM(C9:C16,C19:C25,C28:C31,C34,C37:C41,C44:C54,C57:C60,C63:C67)</f>
        <v>0</v>
      </c>
      <c r="D69" s="120"/>
      <c r="E69" s="120">
        <f t="shared" si="35"/>
        <v>101948000</v>
      </c>
      <c r="F69" s="121">
        <f t="shared" ref="F69:O69" si="43">SUM(F9:F16,F19:F25,F28:F31,F34,F37:F41,F44:F54,F57:F60,F63:F67)</f>
        <v>99781000</v>
      </c>
      <c r="G69" s="122">
        <f t="shared" si="43"/>
        <v>16892000</v>
      </c>
      <c r="H69" s="121">
        <f t="shared" si="43"/>
        <v>546000</v>
      </c>
      <c r="I69" s="122">
        <f t="shared" si="43"/>
        <v>0</v>
      </c>
      <c r="J69" s="121">
        <f t="shared" si="43"/>
        <v>13181000</v>
      </c>
      <c r="K69" s="122">
        <f t="shared" si="43"/>
        <v>14660141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13727000</v>
      </c>
      <c r="Q69" s="122">
        <f t="shared" si="37"/>
        <v>14660141</v>
      </c>
      <c r="R69" s="67">
        <f t="shared" si="38"/>
        <v>2314.1025641025644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41.633556762002968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44.463743896151165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353671000</v>
      </c>
      <c r="C71" s="108"/>
      <c r="D71" s="108"/>
      <c r="E71" s="108">
        <f>$B71      +$C71      +$D71</f>
        <v>353671000</v>
      </c>
      <c r="F71" s="109">
        <v>353671000</v>
      </c>
      <c r="G71" s="110">
        <v>229870000</v>
      </c>
      <c r="H71" s="109">
        <v>38969000</v>
      </c>
      <c r="I71" s="110"/>
      <c r="J71" s="109">
        <v>132343000</v>
      </c>
      <c r="K71" s="110">
        <v>115636984</v>
      </c>
      <c r="L71" s="109"/>
      <c r="M71" s="110"/>
      <c r="N71" s="109"/>
      <c r="O71" s="110"/>
      <c r="P71" s="109">
        <f>$H71      +$J71      +$L71      +$N71</f>
        <v>171312000</v>
      </c>
      <c r="Q71" s="110">
        <f>$I71      +$K71      +$M71      +$O71</f>
        <v>115636984</v>
      </c>
      <c r="R71" s="54">
        <f>IF(($H71      =0),0,((($J71      -$H71      )/$H71      )*100))</f>
        <v>239.61097282455285</v>
      </c>
      <c r="S71" s="55">
        <f>IF(($I71      =0),0,((($K71      -$I71      )/$I71      )*100))</f>
        <v>0</v>
      </c>
      <c r="T71" s="54">
        <f>IF(($E71      =0),0,(($P71      /$E71      )*100))</f>
        <v>48.438237797274866</v>
      </c>
      <c r="U71" s="56">
        <f>IF(($E71      =0),0,(($Q71      /$E71      )*100))</f>
        <v>32.696201837300769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353671000</v>
      </c>
      <c r="C73" s="117">
        <f>SUM(C71:C72)</f>
        <v>0</v>
      </c>
      <c r="D73" s="117"/>
      <c r="E73" s="117">
        <f>$B73      +$C73      +$D73</f>
        <v>353671000</v>
      </c>
      <c r="F73" s="118">
        <f t="shared" ref="F73:O73" si="44">SUM(F71:F72)</f>
        <v>353671000</v>
      </c>
      <c r="G73" s="119">
        <f t="shared" si="44"/>
        <v>229870000</v>
      </c>
      <c r="H73" s="118">
        <f t="shared" si="44"/>
        <v>38969000</v>
      </c>
      <c r="I73" s="119">
        <f t="shared" si="44"/>
        <v>0</v>
      </c>
      <c r="J73" s="118">
        <f t="shared" si="44"/>
        <v>132343000</v>
      </c>
      <c r="K73" s="119">
        <f t="shared" si="44"/>
        <v>115636984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171312000</v>
      </c>
      <c r="Q73" s="119">
        <f>$I73      +$K73      +$M73      +$O73</f>
        <v>115636984</v>
      </c>
      <c r="R73" s="63">
        <f>IF(($H73      =0),0,((($J73      -$H73      )/$H73      )*100))</f>
        <v>239.61097282455285</v>
      </c>
      <c r="S73" s="64">
        <f>IF(($I73      =0),0,((($K73      -$I73      )/$I73      )*100))</f>
        <v>0</v>
      </c>
      <c r="T73" s="63">
        <f>IF(($E71      =0),0,(($P71      /$E71      )*100))</f>
        <v>48.438237797274866</v>
      </c>
      <c r="U73" s="65">
        <f>IF($E71   =0,0,($Q71   /$E71 )*100)</f>
        <v>32.696201837300769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353671000</v>
      </c>
      <c r="C74" s="120">
        <f>SUM(C71:C72)</f>
        <v>0</v>
      </c>
      <c r="D74" s="120"/>
      <c r="E74" s="120">
        <f>$B74      +$C74      +$D74</f>
        <v>353671000</v>
      </c>
      <c r="F74" s="121">
        <f t="shared" ref="F74:O74" si="45">SUM(F71:F72)</f>
        <v>353671000</v>
      </c>
      <c r="G74" s="122">
        <f t="shared" si="45"/>
        <v>229870000</v>
      </c>
      <c r="H74" s="121">
        <f t="shared" si="45"/>
        <v>38969000</v>
      </c>
      <c r="I74" s="122">
        <f t="shared" si="45"/>
        <v>0</v>
      </c>
      <c r="J74" s="121">
        <f t="shared" si="45"/>
        <v>132343000</v>
      </c>
      <c r="K74" s="122">
        <f t="shared" si="45"/>
        <v>115636984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171312000</v>
      </c>
      <c r="Q74" s="122">
        <f>$I74      +$K74      +$M74      +$O74</f>
        <v>115636984</v>
      </c>
      <c r="R74" s="67">
        <f>IF(($H74      =0),0,((($J74      -$H74      )/$H74      )*100))</f>
        <v>239.61097282455285</v>
      </c>
      <c r="S74" s="68">
        <f>IF(($I74      =0),0,((($K74      -$I74      )/$I74      )*100))</f>
        <v>0</v>
      </c>
      <c r="T74" s="67">
        <f>IF(($E71      =0),0,(($P71      /$E71      )*100))</f>
        <v>48.438237797274866</v>
      </c>
      <c r="U74" s="71">
        <f>IF($E71   =0,0,($Q71   /$E71 )*100)</f>
        <v>32.696201837300769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455619000</v>
      </c>
      <c r="C75" s="120">
        <f>SUM(C9:C16,C19:C25,C28:C31,C34,C37:C41,C44:C54,C57:C60,C63:C67,C71:C72)</f>
        <v>0</v>
      </c>
      <c r="D75" s="120"/>
      <c r="E75" s="120">
        <f>$B75      +$C75      +$D75</f>
        <v>455619000</v>
      </c>
      <c r="F75" s="121">
        <f t="shared" ref="F75:O75" si="46">SUM(F9:F16,F19:F25,F28:F31,F34,F37:F41,F44:F54,F57:F60,F63:F67,F71:F72)</f>
        <v>453452000</v>
      </c>
      <c r="G75" s="122">
        <f t="shared" si="46"/>
        <v>246762000</v>
      </c>
      <c r="H75" s="121">
        <f t="shared" si="46"/>
        <v>39515000</v>
      </c>
      <c r="I75" s="122">
        <f t="shared" si="46"/>
        <v>0</v>
      </c>
      <c r="J75" s="121">
        <f t="shared" si="46"/>
        <v>145524000</v>
      </c>
      <c r="K75" s="122">
        <f t="shared" si="46"/>
        <v>130297125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185039000</v>
      </c>
      <c r="Q75" s="122">
        <f>$I75      +$K75      +$M75      +$O75</f>
        <v>130297125</v>
      </c>
      <c r="R75" s="67">
        <f>IF(($H75      =0),0,((($J75      -$H75      )/$H75      )*100))</f>
        <v>268.27533847905858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47.857966801330434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33.699682134894815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R48l3xZ+zL3edierIXsCptjwi59jr8SeIm7ZQ0E1v3bw8Pr8DPpgqdz//pT9NdjSesP04QrI7oOlRl4wjfMBw==" saltValue="hTgODPyq3Em6fwDhHKxyE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50000</v>
      </c>
      <c r="I10" s="110">
        <v>66468</v>
      </c>
      <c r="J10" s="109">
        <v>148000</v>
      </c>
      <c r="K10" s="110"/>
      <c r="L10" s="109"/>
      <c r="M10" s="110"/>
      <c r="N10" s="109"/>
      <c r="O10" s="110"/>
      <c r="P10" s="109">
        <f t="shared" ref="P10:P17" si="1">$H10      +$J10      +$L10      +$N10</f>
        <v>198000</v>
      </c>
      <c r="Q10" s="110">
        <f t="shared" ref="Q10:Q17" si="2">$I10      +$K10      +$M10      +$O10</f>
        <v>66468</v>
      </c>
      <c r="R10" s="54">
        <f t="shared" ref="R10:R17" si="3">IF(($H10      =0),0,((($J10      -$H10      )/$H10      )*100))</f>
        <v>196</v>
      </c>
      <c r="S10" s="55">
        <f t="shared" ref="S10:S17" si="4">IF(($I10      =0),0,((($K10      -$I10      )/$I10      )*100))</f>
        <v>-100</v>
      </c>
      <c r="T10" s="54">
        <f t="shared" ref="T10:T16" si="5">IF(($E10      =0),0,(($P10      /$E10      )*100))</f>
        <v>10.421052631578947</v>
      </c>
      <c r="U10" s="56">
        <f t="shared" ref="U10:U16" si="6">IF(($E10      =0),0,(($Q10      /$E10      )*100))</f>
        <v>3.498315789473684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15379000</v>
      </c>
      <c r="C14" s="108"/>
      <c r="D14" s="108"/>
      <c r="E14" s="108">
        <f t="shared" si="0"/>
        <v>15379000</v>
      </c>
      <c r="F14" s="109">
        <v>15379000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18279000</v>
      </c>
      <c r="C17" s="111">
        <f>SUM(C9:C16)</f>
        <v>0</v>
      </c>
      <c r="D17" s="111"/>
      <c r="E17" s="111">
        <f t="shared" si="0"/>
        <v>18279000</v>
      </c>
      <c r="F17" s="112">
        <f t="shared" ref="F17:O17" si="7">SUM(F9:F16)</f>
        <v>18279000</v>
      </c>
      <c r="G17" s="113">
        <f t="shared" si="7"/>
        <v>1900000</v>
      </c>
      <c r="H17" s="112">
        <f t="shared" si="7"/>
        <v>50000</v>
      </c>
      <c r="I17" s="113">
        <f t="shared" si="7"/>
        <v>66468</v>
      </c>
      <c r="J17" s="112">
        <f t="shared" si="7"/>
        <v>148000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198000</v>
      </c>
      <c r="Q17" s="113">
        <f t="shared" si="2"/>
        <v>66468</v>
      </c>
      <c r="R17" s="58">
        <f t="shared" si="3"/>
        <v>196</v>
      </c>
      <c r="S17" s="59">
        <f t="shared" si="4"/>
        <v>-100</v>
      </c>
      <c r="T17" s="58">
        <f>IF((SUM($E9:$E14))=0,0,(P17/(SUM($E9:$E14))*100))</f>
        <v>1.1458996469703107</v>
      </c>
      <c r="U17" s="60">
        <f>IF((SUM($E9:$E14))=0,0,(Q17/(SUM($E9:$E14))*100))</f>
        <v>0.38467503906476069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225211000</v>
      </c>
      <c r="C30" s="108"/>
      <c r="D30" s="108"/>
      <c r="E30" s="108">
        <f>$B30      +$C30      +$D30</f>
        <v>225211000</v>
      </c>
      <c r="F30" s="109">
        <v>225211000</v>
      </c>
      <c r="G30" s="110">
        <v>135370000</v>
      </c>
      <c r="H30" s="109">
        <v>29553000</v>
      </c>
      <c r="I30" s="110">
        <v>26647862</v>
      </c>
      <c r="J30" s="109">
        <v>57217000</v>
      </c>
      <c r="K30" s="110"/>
      <c r="L30" s="109"/>
      <c r="M30" s="110"/>
      <c r="N30" s="109"/>
      <c r="O30" s="110"/>
      <c r="P30" s="109">
        <f>$H30      +$J30      +$L30      +$N30</f>
        <v>86770000</v>
      </c>
      <c r="Q30" s="110">
        <f>$I30      +$K30      +$M30      +$O30</f>
        <v>26647862</v>
      </c>
      <c r="R30" s="54">
        <f>IF(($H30      =0),0,((($J30      -$H30      )/$H30      )*100))</f>
        <v>93.608093932934054</v>
      </c>
      <c r="S30" s="55">
        <f>IF(($I30      =0),0,((($K30      -$I30      )/$I30      )*100))</f>
        <v>-100</v>
      </c>
      <c r="T30" s="54">
        <f>IF(($E30      =0),0,(($P30      /$E30      )*100))</f>
        <v>38.528313448277395</v>
      </c>
      <c r="U30" s="56">
        <f>IF(($E30      =0),0,(($Q30      /$E30      )*100))</f>
        <v>11.832398062261612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225211000</v>
      </c>
      <c r="C32" s="111">
        <f>SUM(C28:C31)</f>
        <v>0</v>
      </c>
      <c r="D32" s="111"/>
      <c r="E32" s="111">
        <f>$B32      +$C32      +$D32</f>
        <v>225211000</v>
      </c>
      <c r="F32" s="112">
        <f t="shared" ref="F32:O32" si="16">SUM(F28:F31)</f>
        <v>225211000</v>
      </c>
      <c r="G32" s="113">
        <f t="shared" si="16"/>
        <v>135370000</v>
      </c>
      <c r="H32" s="112">
        <f t="shared" si="16"/>
        <v>29553000</v>
      </c>
      <c r="I32" s="113">
        <f t="shared" si="16"/>
        <v>26647862</v>
      </c>
      <c r="J32" s="112">
        <f t="shared" si="16"/>
        <v>57217000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86770000</v>
      </c>
      <c r="Q32" s="113">
        <f>$I32      +$K32      +$M32      +$O32</f>
        <v>26647862</v>
      </c>
      <c r="R32" s="58">
        <f>IF(($H32      =0),0,((($J32      -$H32      )/$H32      )*100))</f>
        <v>93.608093932934054</v>
      </c>
      <c r="S32" s="59">
        <f>IF(($I32      =0),0,((($K32      -$I32      )/$I32      )*100))</f>
        <v>-100</v>
      </c>
      <c r="T32" s="58">
        <f>IF($E32   =0,0,($P32   /$E32   )*100)</f>
        <v>38.528313448277395</v>
      </c>
      <c r="U32" s="60">
        <f>IF($E32   =0,0,($Q32   /$E32   )*100)</f>
        <v>11.832398062261612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2359000</v>
      </c>
      <c r="C34" s="108"/>
      <c r="D34" s="108"/>
      <c r="E34" s="108">
        <f>$B34      +$C34      +$D34</f>
        <v>2359000</v>
      </c>
      <c r="F34" s="109">
        <v>2359000</v>
      </c>
      <c r="G34" s="110">
        <v>1652000</v>
      </c>
      <c r="H34" s="109">
        <v>582000</v>
      </c>
      <c r="I34" s="110"/>
      <c r="J34" s="109">
        <v>604000</v>
      </c>
      <c r="K34" s="110"/>
      <c r="L34" s="109"/>
      <c r="M34" s="110"/>
      <c r="N34" s="109"/>
      <c r="O34" s="110"/>
      <c r="P34" s="109">
        <f>$H34      +$J34      +$L34      +$N34</f>
        <v>1186000</v>
      </c>
      <c r="Q34" s="110">
        <f>$I34      +$K34      +$M34      +$O34</f>
        <v>0</v>
      </c>
      <c r="R34" s="54">
        <f>IF(($H34      =0),0,((($J34      -$H34      )/$H34      )*100))</f>
        <v>3.7800687285223367</v>
      </c>
      <c r="S34" s="55">
        <f>IF(($I34      =0),0,((($K34      -$I34      )/$I34      )*100))</f>
        <v>0</v>
      </c>
      <c r="T34" s="54">
        <f>IF(($E34      =0),0,(($P34      /$E34      )*100))</f>
        <v>50.275540483255618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2359000</v>
      </c>
      <c r="C35" s="111">
        <f>C34</f>
        <v>0</v>
      </c>
      <c r="D35" s="111"/>
      <c r="E35" s="111">
        <f>$B35      +$C35      +$D35</f>
        <v>2359000</v>
      </c>
      <c r="F35" s="112">
        <f t="shared" ref="F35:O35" si="17">F34</f>
        <v>2359000</v>
      </c>
      <c r="G35" s="113">
        <f t="shared" si="17"/>
        <v>1652000</v>
      </c>
      <c r="H35" s="112">
        <f t="shared" si="17"/>
        <v>582000</v>
      </c>
      <c r="I35" s="113">
        <f t="shared" si="17"/>
        <v>0</v>
      </c>
      <c r="J35" s="112">
        <f t="shared" si="17"/>
        <v>604000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1186000</v>
      </c>
      <c r="Q35" s="113">
        <f>$I35      +$K35      +$M35      +$O35</f>
        <v>0</v>
      </c>
      <c r="R35" s="58">
        <f>IF(($H35      =0),0,((($J35      -$H35      )/$H35      )*100))</f>
        <v>3.7800687285223367</v>
      </c>
      <c r="S35" s="59">
        <f>IF(($I35      =0),0,((($K35      -$I35      )/$I35      )*100))</f>
        <v>0</v>
      </c>
      <c r="T35" s="58">
        <f>IF($E35   =0,0,($P35   /$E35   )*100)</f>
        <v>50.275540483255618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14700000</v>
      </c>
      <c r="C37" s="108"/>
      <c r="D37" s="108"/>
      <c r="E37" s="108">
        <f t="shared" ref="E37:E42" si="18">$B37      +$C37      +$D37</f>
        <v>14700000</v>
      </c>
      <c r="F37" s="109">
        <v>14700000</v>
      </c>
      <c r="G37" s="110">
        <v>6617000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51281000</v>
      </c>
      <c r="C38" s="108"/>
      <c r="D38" s="108"/>
      <c r="E38" s="108">
        <f t="shared" si="18"/>
        <v>51281000</v>
      </c>
      <c r="F38" s="109">
        <v>46625000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2500000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69981000</v>
      </c>
      <c r="C42" s="111">
        <f>SUM(C37:C41)</f>
        <v>0</v>
      </c>
      <c r="D42" s="111"/>
      <c r="E42" s="111">
        <f t="shared" si="18"/>
        <v>69981000</v>
      </c>
      <c r="F42" s="112">
        <f t="shared" ref="F42:O42" si="25">SUM(F37:F41)</f>
        <v>65325000</v>
      </c>
      <c r="G42" s="113">
        <f t="shared" si="25"/>
        <v>9117000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50000000</v>
      </c>
      <c r="C53" s="108"/>
      <c r="D53" s="108"/>
      <c r="E53" s="108">
        <f t="shared" si="26"/>
        <v>50000000</v>
      </c>
      <c r="F53" s="109">
        <v>50000000</v>
      </c>
      <c r="G53" s="110">
        <v>40000000</v>
      </c>
      <c r="H53" s="109">
        <v>5678000</v>
      </c>
      <c r="I53" s="110">
        <v>9147129</v>
      </c>
      <c r="J53" s="109">
        <v>7960000</v>
      </c>
      <c r="K53" s="110"/>
      <c r="L53" s="109"/>
      <c r="M53" s="110"/>
      <c r="N53" s="109"/>
      <c r="O53" s="110"/>
      <c r="P53" s="109">
        <f t="shared" si="27"/>
        <v>13638000</v>
      </c>
      <c r="Q53" s="110">
        <f t="shared" si="28"/>
        <v>9147129</v>
      </c>
      <c r="R53" s="54">
        <f t="shared" si="29"/>
        <v>40.190207819654809</v>
      </c>
      <c r="S53" s="55">
        <f t="shared" si="30"/>
        <v>-100</v>
      </c>
      <c r="T53" s="54">
        <f t="shared" si="31"/>
        <v>27.276</v>
      </c>
      <c r="U53" s="56">
        <f t="shared" si="32"/>
        <v>18.294257999999999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50000000</v>
      </c>
      <c r="C55" s="111">
        <f>SUM(C44:C54)</f>
        <v>0</v>
      </c>
      <c r="D55" s="111"/>
      <c r="E55" s="111">
        <f t="shared" si="26"/>
        <v>50000000</v>
      </c>
      <c r="F55" s="112">
        <f t="shared" ref="F55:O55" si="33">SUM(F44:F54)</f>
        <v>50000000</v>
      </c>
      <c r="G55" s="113">
        <f t="shared" si="33"/>
        <v>40000000</v>
      </c>
      <c r="H55" s="112">
        <f t="shared" si="33"/>
        <v>5678000</v>
      </c>
      <c r="I55" s="113">
        <f t="shared" si="33"/>
        <v>9147129</v>
      </c>
      <c r="J55" s="112">
        <f t="shared" si="33"/>
        <v>7960000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13638000</v>
      </c>
      <c r="Q55" s="113">
        <f t="shared" si="28"/>
        <v>9147129</v>
      </c>
      <c r="R55" s="58">
        <f t="shared" si="29"/>
        <v>40.190207819654809</v>
      </c>
      <c r="S55" s="59">
        <f t="shared" si="30"/>
        <v>-100</v>
      </c>
      <c r="T55" s="58">
        <f>IF((+$E45+$E47+$E49+$E50+$E53) =0,0,(P55   /(+$E45+$E47+$E49+$E50+$E53) )*100)</f>
        <v>27.276</v>
      </c>
      <c r="U55" s="60">
        <f>IF((+$E45+$E47+$E49+$E50+$E53) =0,0,(Q55   /(+$E45+$E47+$E49+$E50+$E53) )*100)</f>
        <v>18.294257999999999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365830000</v>
      </c>
      <c r="C69" s="120">
        <f>SUM(C9:C16,C19:C25,C28:C31,C34,C37:C41,C44:C54,C57:C60,C63:C67)</f>
        <v>0</v>
      </c>
      <c r="D69" s="120"/>
      <c r="E69" s="120">
        <f t="shared" si="35"/>
        <v>365830000</v>
      </c>
      <c r="F69" s="121">
        <f t="shared" ref="F69:O69" si="43">SUM(F9:F16,F19:F25,F28:F31,F34,F37:F41,F44:F54,F57:F60,F63:F67)</f>
        <v>361174000</v>
      </c>
      <c r="G69" s="122">
        <f t="shared" si="43"/>
        <v>188039000</v>
      </c>
      <c r="H69" s="121">
        <f t="shared" si="43"/>
        <v>35863000</v>
      </c>
      <c r="I69" s="122">
        <f t="shared" si="43"/>
        <v>35861459</v>
      </c>
      <c r="J69" s="121">
        <f t="shared" si="43"/>
        <v>65929000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101792000</v>
      </c>
      <c r="Q69" s="122">
        <f t="shared" si="37"/>
        <v>35861459</v>
      </c>
      <c r="R69" s="67">
        <f t="shared" si="38"/>
        <v>83.83570811142404</v>
      </c>
      <c r="S69" s="68">
        <f t="shared" si="39"/>
        <v>-100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32.464463289629371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11.437274237838423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288219000</v>
      </c>
      <c r="C71" s="108"/>
      <c r="D71" s="108"/>
      <c r="E71" s="108">
        <f>$B71      +$C71      +$D71</f>
        <v>288219000</v>
      </c>
      <c r="F71" s="109">
        <v>288219000</v>
      </c>
      <c r="G71" s="110">
        <v>129419000</v>
      </c>
      <c r="H71" s="109">
        <v>40025000</v>
      </c>
      <c r="I71" s="110">
        <v>39815013</v>
      </c>
      <c r="J71" s="109">
        <v>89394000</v>
      </c>
      <c r="K71" s="110"/>
      <c r="L71" s="109"/>
      <c r="M71" s="110"/>
      <c r="N71" s="109"/>
      <c r="O71" s="110"/>
      <c r="P71" s="109">
        <f>$H71      +$J71      +$L71      +$N71</f>
        <v>129419000</v>
      </c>
      <c r="Q71" s="110">
        <f>$I71      +$K71      +$M71      +$O71</f>
        <v>39815013</v>
      </c>
      <c r="R71" s="54">
        <f>IF(($H71      =0),0,((($J71      -$H71      )/$H71      )*100))</f>
        <v>123.34540911930043</v>
      </c>
      <c r="S71" s="55">
        <f>IF(($I71      =0),0,((($K71      -$I71      )/$I71      )*100))</f>
        <v>-100</v>
      </c>
      <c r="T71" s="54">
        <f>IF(($E71      =0),0,(($P71      /$E71      )*100))</f>
        <v>44.903007782276674</v>
      </c>
      <c r="U71" s="56">
        <f>IF(($E71      =0),0,(($Q71      /$E71      )*100))</f>
        <v>13.814152779657135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288219000</v>
      </c>
      <c r="C73" s="117">
        <f>SUM(C71:C72)</f>
        <v>0</v>
      </c>
      <c r="D73" s="117"/>
      <c r="E73" s="117">
        <f>$B73      +$C73      +$D73</f>
        <v>288219000</v>
      </c>
      <c r="F73" s="118">
        <f t="shared" ref="F73:O73" si="44">SUM(F71:F72)</f>
        <v>288219000</v>
      </c>
      <c r="G73" s="119">
        <f t="shared" si="44"/>
        <v>129419000</v>
      </c>
      <c r="H73" s="118">
        <f t="shared" si="44"/>
        <v>40025000</v>
      </c>
      <c r="I73" s="119">
        <f t="shared" si="44"/>
        <v>39815013</v>
      </c>
      <c r="J73" s="118">
        <f t="shared" si="44"/>
        <v>89394000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129419000</v>
      </c>
      <c r="Q73" s="119">
        <f>$I73      +$K73      +$M73      +$O73</f>
        <v>39815013</v>
      </c>
      <c r="R73" s="63">
        <f>IF(($H73      =0),0,((($J73      -$H73      )/$H73      )*100))</f>
        <v>123.34540911930043</v>
      </c>
      <c r="S73" s="64">
        <f>IF(($I73      =0),0,((($K73      -$I73      )/$I73      )*100))</f>
        <v>-100</v>
      </c>
      <c r="T73" s="63">
        <f>IF(($E71      =0),0,(($P71      /$E71      )*100))</f>
        <v>44.903007782276674</v>
      </c>
      <c r="U73" s="65">
        <f>IF($E71   =0,0,($Q71   /$E71 )*100)</f>
        <v>13.814152779657135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288219000</v>
      </c>
      <c r="C74" s="120">
        <f>SUM(C71:C72)</f>
        <v>0</v>
      </c>
      <c r="D74" s="120"/>
      <c r="E74" s="120">
        <f>$B74      +$C74      +$D74</f>
        <v>288219000</v>
      </c>
      <c r="F74" s="121">
        <f t="shared" ref="F74:O74" si="45">SUM(F71:F72)</f>
        <v>288219000</v>
      </c>
      <c r="G74" s="122">
        <f t="shared" si="45"/>
        <v>129419000</v>
      </c>
      <c r="H74" s="121">
        <f t="shared" si="45"/>
        <v>40025000</v>
      </c>
      <c r="I74" s="122">
        <f t="shared" si="45"/>
        <v>39815013</v>
      </c>
      <c r="J74" s="121">
        <f t="shared" si="45"/>
        <v>89394000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129419000</v>
      </c>
      <c r="Q74" s="122">
        <f>$I74      +$K74      +$M74      +$O74</f>
        <v>39815013</v>
      </c>
      <c r="R74" s="67">
        <f>IF(($H74      =0),0,((($J74      -$H74      )/$H74      )*100))</f>
        <v>123.34540911930043</v>
      </c>
      <c r="S74" s="68">
        <f>IF(($I74      =0),0,((($K74      -$I74      )/$I74      )*100))</f>
        <v>-100</v>
      </c>
      <c r="T74" s="67">
        <f>IF(($E71      =0),0,(($P71      /$E71      )*100))</f>
        <v>44.903007782276674</v>
      </c>
      <c r="U74" s="71">
        <f>IF($E71   =0,0,($Q71   /$E71 )*100)</f>
        <v>13.814152779657135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654049000</v>
      </c>
      <c r="C75" s="120">
        <f>SUM(C9:C16,C19:C25,C28:C31,C34,C37:C41,C44:C54,C57:C60,C63:C67,C71:C72)</f>
        <v>0</v>
      </c>
      <c r="D75" s="120"/>
      <c r="E75" s="120">
        <f>$B75      +$C75      +$D75</f>
        <v>654049000</v>
      </c>
      <c r="F75" s="121">
        <f t="shared" ref="F75:O75" si="46">SUM(F9:F16,F19:F25,F28:F31,F34,F37:F41,F44:F54,F57:F60,F63:F67,F71:F72)</f>
        <v>649393000</v>
      </c>
      <c r="G75" s="122">
        <f t="shared" si="46"/>
        <v>317458000</v>
      </c>
      <c r="H75" s="121">
        <f t="shared" si="46"/>
        <v>75888000</v>
      </c>
      <c r="I75" s="122">
        <f t="shared" si="46"/>
        <v>75676472</v>
      </c>
      <c r="J75" s="121">
        <f t="shared" si="46"/>
        <v>155323000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231211000</v>
      </c>
      <c r="Q75" s="122">
        <f>$I75      +$K75      +$M75      +$O75</f>
        <v>75676472</v>
      </c>
      <c r="R75" s="67">
        <f>IF(($H75      =0),0,((($J75      -$H75      )/$H75      )*100))</f>
        <v>104.67399325321527</v>
      </c>
      <c r="S75" s="68">
        <f>IF(($I75      =0),0,((($K75      -$I75      )/$I75      )*100))</f>
        <v>-100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38.421949987370546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12.575688969835552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FsoAJDJEGOMMYayZYFukartaTIdCiG3v+FWbm3Nf21S0qJz914+/1xVP2t4EgrsadQp+EZFG4KuXoFF2wWeUw==" saltValue="tRJdhEWAEVu91j87aH01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74000</v>
      </c>
      <c r="I10" s="110">
        <v>49058</v>
      </c>
      <c r="J10" s="109">
        <v>231000</v>
      </c>
      <c r="K10" s="110">
        <v>279974</v>
      </c>
      <c r="L10" s="109"/>
      <c r="M10" s="110"/>
      <c r="N10" s="109"/>
      <c r="O10" s="110"/>
      <c r="P10" s="109">
        <f t="shared" ref="P10:P17" si="1">$H10      +$J10      +$L10      +$N10</f>
        <v>305000</v>
      </c>
      <c r="Q10" s="110">
        <f t="shared" ref="Q10:Q17" si="2">$I10      +$K10      +$M10      +$O10</f>
        <v>329032</v>
      </c>
      <c r="R10" s="54">
        <f t="shared" ref="R10:R17" si="3">IF(($H10      =0),0,((($J10      -$H10      )/$H10      )*100))</f>
        <v>212.16216216216216</v>
      </c>
      <c r="S10" s="55">
        <f t="shared" ref="S10:S17" si="4">IF(($I10      =0),0,((($K10      -$I10      )/$I10      )*100))</f>
        <v>470.69998776957885</v>
      </c>
      <c r="T10" s="54">
        <f t="shared" ref="T10:T16" si="5">IF(($E10      =0),0,(($P10      /$E10      )*100))</f>
        <v>10.166666666666666</v>
      </c>
      <c r="U10" s="56">
        <f t="shared" ref="U10:U16" si="6">IF(($E10      =0),0,(($Q10      /$E10      )*100))</f>
        <v>10.967733333333333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20395000</v>
      </c>
      <c r="C14" s="108"/>
      <c r="D14" s="108"/>
      <c r="E14" s="108">
        <f t="shared" si="0"/>
        <v>20395000</v>
      </c>
      <c r="F14" s="109">
        <v>20395000</v>
      </c>
      <c r="G14" s="110">
        <v>5000000</v>
      </c>
      <c r="H14" s="109"/>
      <c r="I14" s="110"/>
      <c r="J14" s="109">
        <v>395000</v>
      </c>
      <c r="K14" s="110"/>
      <c r="L14" s="109"/>
      <c r="M14" s="110"/>
      <c r="N14" s="109"/>
      <c r="O14" s="110"/>
      <c r="P14" s="109">
        <f t="shared" si="1"/>
        <v>395000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1.9367492032360873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25395000</v>
      </c>
      <c r="C17" s="111">
        <f>SUM(C9:C16)</f>
        <v>0</v>
      </c>
      <c r="D17" s="111"/>
      <c r="E17" s="111">
        <f t="shared" si="0"/>
        <v>25395000</v>
      </c>
      <c r="F17" s="112">
        <f t="shared" ref="F17:O17" si="7">SUM(F9:F16)</f>
        <v>25395000</v>
      </c>
      <c r="G17" s="113">
        <f t="shared" si="7"/>
        <v>8000000</v>
      </c>
      <c r="H17" s="112">
        <f t="shared" si="7"/>
        <v>74000</v>
      </c>
      <c r="I17" s="113">
        <f t="shared" si="7"/>
        <v>49058</v>
      </c>
      <c r="J17" s="112">
        <f t="shared" si="7"/>
        <v>626000</v>
      </c>
      <c r="K17" s="113">
        <f t="shared" si="7"/>
        <v>279974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700000</v>
      </c>
      <c r="Q17" s="113">
        <f t="shared" si="2"/>
        <v>329032</v>
      </c>
      <c r="R17" s="58">
        <f t="shared" si="3"/>
        <v>745.94594594594594</v>
      </c>
      <c r="S17" s="59">
        <f t="shared" si="4"/>
        <v>470.69998776957885</v>
      </c>
      <c r="T17" s="58">
        <f>IF((SUM($E9:$E14))=0,0,(P17/(SUM($E9:$E14))*100))</f>
        <v>2.992092327420389</v>
      </c>
      <c r="U17" s="60">
        <f>IF((SUM($E9:$E14))=0,0,(Q17/(SUM($E9:$E14))*100))</f>
        <v>1.4064201752511221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2606000</v>
      </c>
      <c r="C34" s="108"/>
      <c r="D34" s="108"/>
      <c r="E34" s="108">
        <f>$B34      +$C34      +$D34</f>
        <v>2606000</v>
      </c>
      <c r="F34" s="109">
        <v>2606000</v>
      </c>
      <c r="G34" s="110">
        <v>1825000</v>
      </c>
      <c r="H34" s="109">
        <v>360000</v>
      </c>
      <c r="I34" s="110">
        <v>182213</v>
      </c>
      <c r="J34" s="109">
        <v>521000</v>
      </c>
      <c r="K34" s="110">
        <v>748747</v>
      </c>
      <c r="L34" s="109"/>
      <c r="M34" s="110"/>
      <c r="N34" s="109"/>
      <c r="O34" s="110"/>
      <c r="P34" s="109">
        <f>$H34      +$J34      +$L34      +$N34</f>
        <v>881000</v>
      </c>
      <c r="Q34" s="110">
        <f>$I34      +$K34      +$M34      +$O34</f>
        <v>930960</v>
      </c>
      <c r="R34" s="54">
        <f>IF(($H34      =0),0,((($J34      -$H34      )/$H34      )*100))</f>
        <v>44.722222222222221</v>
      </c>
      <c r="S34" s="55">
        <f>IF(($I34      =0),0,((($K34      -$I34      )/$I34      )*100))</f>
        <v>310.91854038954409</v>
      </c>
      <c r="T34" s="54">
        <f>IF(($E34      =0),0,(($P34      /$E34      )*100))</f>
        <v>33.806600153491942</v>
      </c>
      <c r="U34" s="56">
        <f>IF(($E34      =0),0,(($Q34      /$E34      )*100))</f>
        <v>35.723714504988493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2606000</v>
      </c>
      <c r="C35" s="111">
        <f>C34</f>
        <v>0</v>
      </c>
      <c r="D35" s="111"/>
      <c r="E35" s="111">
        <f>$B35      +$C35      +$D35</f>
        <v>2606000</v>
      </c>
      <c r="F35" s="112">
        <f t="shared" ref="F35:O35" si="17">F34</f>
        <v>2606000</v>
      </c>
      <c r="G35" s="113">
        <f t="shared" si="17"/>
        <v>1825000</v>
      </c>
      <c r="H35" s="112">
        <f t="shared" si="17"/>
        <v>360000</v>
      </c>
      <c r="I35" s="113">
        <f t="shared" si="17"/>
        <v>182213</v>
      </c>
      <c r="J35" s="112">
        <f t="shared" si="17"/>
        <v>521000</v>
      </c>
      <c r="K35" s="113">
        <f t="shared" si="17"/>
        <v>748747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881000</v>
      </c>
      <c r="Q35" s="113">
        <f>$I35      +$K35      +$M35      +$O35</f>
        <v>930960</v>
      </c>
      <c r="R35" s="58">
        <f>IF(($H35      =0),0,((($J35      -$H35      )/$H35      )*100))</f>
        <v>44.722222222222221</v>
      </c>
      <c r="S35" s="59">
        <f>IF(($I35      =0),0,((($K35      -$I35      )/$I35      )*100))</f>
        <v>310.91854038954409</v>
      </c>
      <c r="T35" s="58">
        <f>IF($E35   =0,0,($P35   /$E35   )*100)</f>
        <v>33.806600153491942</v>
      </c>
      <c r="U35" s="60">
        <f>IF($E35   =0,0,($Q35   /$E35   )*100)</f>
        <v>35.723714504988493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24733000</v>
      </c>
      <c r="C37" s="108"/>
      <c r="D37" s="108"/>
      <c r="E37" s="108">
        <f t="shared" ref="E37:E42" si="18">$B37      +$C37      +$D37</f>
        <v>24733000</v>
      </c>
      <c r="F37" s="109">
        <v>24733000</v>
      </c>
      <c r="G37" s="110">
        <v>11130000</v>
      </c>
      <c r="H37" s="109"/>
      <c r="I37" s="110"/>
      <c r="J37" s="109">
        <v>8754000</v>
      </c>
      <c r="K37" s="110"/>
      <c r="L37" s="109"/>
      <c r="M37" s="110"/>
      <c r="N37" s="109"/>
      <c r="O37" s="110"/>
      <c r="P37" s="109">
        <f t="shared" ref="P37:P42" si="19">$H37      +$J37      +$L37      +$N37</f>
        <v>8754000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35.394008005498726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25736000</v>
      </c>
      <c r="C38" s="108"/>
      <c r="D38" s="108"/>
      <c r="E38" s="108">
        <f t="shared" si="18"/>
        <v>25736000</v>
      </c>
      <c r="F38" s="109">
        <v>23399000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3000000</v>
      </c>
      <c r="H40" s="109"/>
      <c r="I40" s="110"/>
      <c r="J40" s="109">
        <v>1459000</v>
      </c>
      <c r="K40" s="110">
        <v>2858345</v>
      </c>
      <c r="L40" s="109"/>
      <c r="M40" s="110"/>
      <c r="N40" s="109"/>
      <c r="O40" s="110"/>
      <c r="P40" s="109">
        <f t="shared" si="19"/>
        <v>1459000</v>
      </c>
      <c r="Q40" s="110">
        <f t="shared" si="20"/>
        <v>2858345</v>
      </c>
      <c r="R40" s="54">
        <f t="shared" si="21"/>
        <v>0</v>
      </c>
      <c r="S40" s="55">
        <f t="shared" si="22"/>
        <v>0</v>
      </c>
      <c r="T40" s="54">
        <f t="shared" si="23"/>
        <v>29.18</v>
      </c>
      <c r="U40" s="56">
        <f t="shared" si="24"/>
        <v>57.166899999999998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55469000</v>
      </c>
      <c r="C42" s="111">
        <f>SUM(C37:C41)</f>
        <v>0</v>
      </c>
      <c r="D42" s="111"/>
      <c r="E42" s="111">
        <f t="shared" si="18"/>
        <v>55469000</v>
      </c>
      <c r="F42" s="112">
        <f t="shared" ref="F42:O42" si="25">SUM(F37:F41)</f>
        <v>53132000</v>
      </c>
      <c r="G42" s="113">
        <f t="shared" si="25"/>
        <v>14130000</v>
      </c>
      <c r="H42" s="112">
        <f t="shared" si="25"/>
        <v>0</v>
      </c>
      <c r="I42" s="113">
        <f t="shared" si="25"/>
        <v>0</v>
      </c>
      <c r="J42" s="112">
        <f t="shared" si="25"/>
        <v>10213000</v>
      </c>
      <c r="K42" s="113">
        <f t="shared" si="25"/>
        <v>2858345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10213000</v>
      </c>
      <c r="Q42" s="113">
        <f t="shared" si="20"/>
        <v>2858345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34.349039787441562</v>
      </c>
      <c r="U42" s="60">
        <f>IF((+$E37+$E40) =0,0,(Q42   /(+$E37+$E40) )*100)</f>
        <v>9.613375710490029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70000000</v>
      </c>
      <c r="C53" s="108"/>
      <c r="D53" s="108"/>
      <c r="E53" s="108">
        <f t="shared" si="26"/>
        <v>70000000</v>
      </c>
      <c r="F53" s="109">
        <v>70000000</v>
      </c>
      <c r="G53" s="110">
        <v>40000000</v>
      </c>
      <c r="H53" s="109">
        <v>5905000</v>
      </c>
      <c r="I53" s="110">
        <v>2744551</v>
      </c>
      <c r="J53" s="109">
        <v>5288000</v>
      </c>
      <c r="K53" s="110">
        <v>5035043</v>
      </c>
      <c r="L53" s="109"/>
      <c r="M53" s="110"/>
      <c r="N53" s="109"/>
      <c r="O53" s="110"/>
      <c r="P53" s="109">
        <f t="shared" si="27"/>
        <v>11193000</v>
      </c>
      <c r="Q53" s="110">
        <f t="shared" si="28"/>
        <v>7779594</v>
      </c>
      <c r="R53" s="54">
        <f t="shared" si="29"/>
        <v>-10.448772226926334</v>
      </c>
      <c r="S53" s="55">
        <f t="shared" si="30"/>
        <v>83.455982417524766</v>
      </c>
      <c r="T53" s="54">
        <f t="shared" si="31"/>
        <v>15.989999999999998</v>
      </c>
      <c r="U53" s="56">
        <f t="shared" si="32"/>
        <v>11.113705714285715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70000000</v>
      </c>
      <c r="C55" s="111">
        <f>SUM(C44:C54)</f>
        <v>0</v>
      </c>
      <c r="D55" s="111"/>
      <c r="E55" s="111">
        <f t="shared" si="26"/>
        <v>70000000</v>
      </c>
      <c r="F55" s="112">
        <f t="shared" ref="F55:O55" si="33">SUM(F44:F54)</f>
        <v>70000000</v>
      </c>
      <c r="G55" s="113">
        <f t="shared" si="33"/>
        <v>40000000</v>
      </c>
      <c r="H55" s="112">
        <f t="shared" si="33"/>
        <v>5905000</v>
      </c>
      <c r="I55" s="113">
        <f t="shared" si="33"/>
        <v>2744551</v>
      </c>
      <c r="J55" s="112">
        <f t="shared" si="33"/>
        <v>5288000</v>
      </c>
      <c r="K55" s="113">
        <f t="shared" si="33"/>
        <v>5035043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11193000</v>
      </c>
      <c r="Q55" s="113">
        <f t="shared" si="28"/>
        <v>7779594</v>
      </c>
      <c r="R55" s="58">
        <f t="shared" si="29"/>
        <v>-10.448772226926334</v>
      </c>
      <c r="S55" s="59">
        <f t="shared" si="30"/>
        <v>83.455982417524766</v>
      </c>
      <c r="T55" s="58">
        <f>IF((+$E45+$E47+$E49+$E50+$E53) =0,0,(P55   /(+$E45+$E47+$E49+$E50+$E53) )*100)</f>
        <v>15.989999999999998</v>
      </c>
      <c r="U55" s="60">
        <f>IF((+$E45+$E47+$E49+$E50+$E53) =0,0,(Q55   /(+$E45+$E47+$E49+$E50+$E53) )*100)</f>
        <v>11.113705714285715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153470000</v>
      </c>
      <c r="C69" s="120">
        <f>SUM(C9:C16,C19:C25,C28:C31,C34,C37:C41,C44:C54,C57:C60,C63:C67)</f>
        <v>0</v>
      </c>
      <c r="D69" s="120"/>
      <c r="E69" s="120">
        <f t="shared" si="35"/>
        <v>153470000</v>
      </c>
      <c r="F69" s="121">
        <f t="shared" ref="F69:O69" si="43">SUM(F9:F16,F19:F25,F28:F31,F34,F37:F41,F44:F54,F57:F60,F63:F67)</f>
        <v>151133000</v>
      </c>
      <c r="G69" s="122">
        <f t="shared" si="43"/>
        <v>63955000</v>
      </c>
      <c r="H69" s="121">
        <f t="shared" si="43"/>
        <v>6339000</v>
      </c>
      <c r="I69" s="122">
        <f t="shared" si="43"/>
        <v>2975822</v>
      </c>
      <c r="J69" s="121">
        <f t="shared" si="43"/>
        <v>16648000</v>
      </c>
      <c r="K69" s="122">
        <f t="shared" si="43"/>
        <v>8922109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22987000</v>
      </c>
      <c r="Q69" s="122">
        <f t="shared" si="37"/>
        <v>11897931</v>
      </c>
      <c r="R69" s="67">
        <f t="shared" si="38"/>
        <v>162.62817479097649</v>
      </c>
      <c r="S69" s="68">
        <f t="shared" si="39"/>
        <v>199.81998251239489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18.282246647684794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9.4627793596004253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108271000</v>
      </c>
      <c r="C71" s="108"/>
      <c r="D71" s="108"/>
      <c r="E71" s="108">
        <f>$B71      +$C71      +$D71</f>
        <v>108271000</v>
      </c>
      <c r="F71" s="109">
        <v>108271000</v>
      </c>
      <c r="G71" s="110">
        <v>59414000</v>
      </c>
      <c r="H71" s="109"/>
      <c r="I71" s="110"/>
      <c r="J71" s="109">
        <v>31539000</v>
      </c>
      <c r="K71" s="110">
        <v>8211704</v>
      </c>
      <c r="L71" s="109"/>
      <c r="M71" s="110"/>
      <c r="N71" s="109"/>
      <c r="O71" s="110"/>
      <c r="P71" s="109">
        <f>$H71      +$J71      +$L71      +$N71</f>
        <v>31539000</v>
      </c>
      <c r="Q71" s="110">
        <f>$I71      +$K71      +$M71      +$O71</f>
        <v>8211704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29.129683848860726</v>
      </c>
      <c r="U71" s="56">
        <f>IF(($E71      =0),0,(($Q71      /$E71      )*100))</f>
        <v>7.5843984076991982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108271000</v>
      </c>
      <c r="C73" s="117">
        <f>SUM(C71:C72)</f>
        <v>0</v>
      </c>
      <c r="D73" s="117"/>
      <c r="E73" s="117">
        <f>$B73      +$C73      +$D73</f>
        <v>108271000</v>
      </c>
      <c r="F73" s="118">
        <f t="shared" ref="F73:O73" si="44">SUM(F71:F72)</f>
        <v>108271000</v>
      </c>
      <c r="G73" s="119">
        <f t="shared" si="44"/>
        <v>59414000</v>
      </c>
      <c r="H73" s="118">
        <f t="shared" si="44"/>
        <v>0</v>
      </c>
      <c r="I73" s="119">
        <f t="shared" si="44"/>
        <v>0</v>
      </c>
      <c r="J73" s="118">
        <f t="shared" si="44"/>
        <v>31539000</v>
      </c>
      <c r="K73" s="119">
        <f t="shared" si="44"/>
        <v>8211704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31539000</v>
      </c>
      <c r="Q73" s="119">
        <f>$I73      +$K73      +$M73      +$O73</f>
        <v>8211704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29.129683848860726</v>
      </c>
      <c r="U73" s="65">
        <f>IF($E71   =0,0,($Q71   /$E71 )*100)</f>
        <v>7.5843984076991982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108271000</v>
      </c>
      <c r="C74" s="120">
        <f>SUM(C71:C72)</f>
        <v>0</v>
      </c>
      <c r="D74" s="120"/>
      <c r="E74" s="120">
        <f>$B74      +$C74      +$D74</f>
        <v>108271000</v>
      </c>
      <c r="F74" s="121">
        <f t="shared" ref="F74:O74" si="45">SUM(F71:F72)</f>
        <v>108271000</v>
      </c>
      <c r="G74" s="122">
        <f t="shared" si="45"/>
        <v>59414000</v>
      </c>
      <c r="H74" s="121">
        <f t="shared" si="45"/>
        <v>0</v>
      </c>
      <c r="I74" s="122">
        <f t="shared" si="45"/>
        <v>0</v>
      </c>
      <c r="J74" s="121">
        <f t="shared" si="45"/>
        <v>31539000</v>
      </c>
      <c r="K74" s="122">
        <f t="shared" si="45"/>
        <v>8211704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31539000</v>
      </c>
      <c r="Q74" s="122">
        <f>$I74      +$K74      +$M74      +$O74</f>
        <v>8211704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29.129683848860726</v>
      </c>
      <c r="U74" s="71">
        <f>IF($E71   =0,0,($Q71   /$E71 )*100)</f>
        <v>7.5843984076991982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261741000</v>
      </c>
      <c r="C75" s="120">
        <f>SUM(C9:C16,C19:C25,C28:C31,C34,C37:C41,C44:C54,C57:C60,C63:C67,C71:C72)</f>
        <v>0</v>
      </c>
      <c r="D75" s="120"/>
      <c r="E75" s="120">
        <f>$B75      +$C75      +$D75</f>
        <v>261741000</v>
      </c>
      <c r="F75" s="121">
        <f t="shared" ref="F75:O75" si="46">SUM(F9:F16,F19:F25,F28:F31,F34,F37:F41,F44:F54,F57:F60,F63:F67,F71:F72)</f>
        <v>259404000</v>
      </c>
      <c r="G75" s="122">
        <f t="shared" si="46"/>
        <v>123369000</v>
      </c>
      <c r="H75" s="121">
        <f t="shared" si="46"/>
        <v>6339000</v>
      </c>
      <c r="I75" s="122">
        <f t="shared" si="46"/>
        <v>2975822</v>
      </c>
      <c r="J75" s="121">
        <f t="shared" si="46"/>
        <v>48187000</v>
      </c>
      <c r="K75" s="122">
        <f t="shared" si="46"/>
        <v>17133813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54526000</v>
      </c>
      <c r="Q75" s="122">
        <f>$I75      +$K75      +$M75      +$O75</f>
        <v>20109635</v>
      </c>
      <c r="R75" s="67">
        <f>IF(($H75      =0),0,((($J75      -$H75      )/$H75      )*100))</f>
        <v>660.16721880422779</v>
      </c>
      <c r="S75" s="68">
        <f>IF(($I75      =0),0,((($K75      -$I75      )/$I75      )*100))</f>
        <v>475.76740141043376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23.301211512574518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8.5936774855238145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OxCkQmc1tOmNev72QCNPlxyojdqzvBBexK0i3GGrZ8dd+nwOt422UQe1Vg2miO/W8lpXHG3xj81DFhQrJ0eUbg==" saltValue="vBje+BTIeHJCWt1vI2Dl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269000</v>
      </c>
      <c r="I10" s="110"/>
      <c r="J10" s="109">
        <v>571000</v>
      </c>
      <c r="K10" s="110">
        <v>777491</v>
      </c>
      <c r="L10" s="109"/>
      <c r="M10" s="110"/>
      <c r="N10" s="109"/>
      <c r="O10" s="110"/>
      <c r="P10" s="109">
        <f t="shared" ref="P10:P17" si="1">$H10      +$J10      +$L10      +$N10</f>
        <v>840000</v>
      </c>
      <c r="Q10" s="110">
        <f t="shared" ref="Q10:Q17" si="2">$I10      +$K10      +$M10      +$O10</f>
        <v>777491</v>
      </c>
      <c r="R10" s="54">
        <f t="shared" ref="R10:R17" si="3">IF(($H10      =0),0,((($J10      -$H10      )/$H10      )*100))</f>
        <v>112.26765799256506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28.000000000000004</v>
      </c>
      <c r="U10" s="56">
        <f t="shared" ref="U10:U16" si="6">IF(($E10      =0),0,(($Q10      /$E10      )*100))</f>
        <v>25.916366666666669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10000000</v>
      </c>
      <c r="C14" s="108"/>
      <c r="D14" s="108"/>
      <c r="E14" s="108">
        <f t="shared" si="0"/>
        <v>10000000</v>
      </c>
      <c r="F14" s="109">
        <v>10000000</v>
      </c>
      <c r="G14" s="110">
        <v>9800000</v>
      </c>
      <c r="H14" s="109">
        <v>3984000</v>
      </c>
      <c r="I14" s="110"/>
      <c r="J14" s="109">
        <v>260000</v>
      </c>
      <c r="K14" s="110">
        <v>13702024</v>
      </c>
      <c r="L14" s="109"/>
      <c r="M14" s="110"/>
      <c r="N14" s="109"/>
      <c r="O14" s="110"/>
      <c r="P14" s="109">
        <f t="shared" si="1"/>
        <v>4244000</v>
      </c>
      <c r="Q14" s="110">
        <f t="shared" si="2"/>
        <v>13702024</v>
      </c>
      <c r="R14" s="54">
        <f t="shared" si="3"/>
        <v>-93.47389558232932</v>
      </c>
      <c r="S14" s="55">
        <f t="shared" si="4"/>
        <v>0</v>
      </c>
      <c r="T14" s="54">
        <f t="shared" si="5"/>
        <v>42.44</v>
      </c>
      <c r="U14" s="56">
        <f t="shared" si="6"/>
        <v>137.02024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14000000</v>
      </c>
      <c r="C17" s="111">
        <f>SUM(C9:C16)</f>
        <v>0</v>
      </c>
      <c r="D17" s="111"/>
      <c r="E17" s="111">
        <f t="shared" si="0"/>
        <v>14000000</v>
      </c>
      <c r="F17" s="112">
        <f t="shared" ref="F17:O17" si="7">SUM(F9:F16)</f>
        <v>14000000</v>
      </c>
      <c r="G17" s="113">
        <f t="shared" si="7"/>
        <v>12800000</v>
      </c>
      <c r="H17" s="112">
        <f t="shared" si="7"/>
        <v>4253000</v>
      </c>
      <c r="I17" s="113">
        <f t="shared" si="7"/>
        <v>0</v>
      </c>
      <c r="J17" s="112">
        <f t="shared" si="7"/>
        <v>831000</v>
      </c>
      <c r="K17" s="113">
        <f t="shared" si="7"/>
        <v>14479515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5084000</v>
      </c>
      <c r="Q17" s="113">
        <f t="shared" si="2"/>
        <v>14479515</v>
      </c>
      <c r="R17" s="58">
        <f t="shared" si="3"/>
        <v>-80.460851163884314</v>
      </c>
      <c r="S17" s="59">
        <f t="shared" si="4"/>
        <v>0</v>
      </c>
      <c r="T17" s="58">
        <f>IF((SUM($E9:$E14))=0,0,(P17/(SUM($E9:$E14))*100))</f>
        <v>39.107692307692311</v>
      </c>
      <c r="U17" s="60">
        <f>IF((SUM($E9:$E14))=0,0,(Q17/(SUM($E9:$E14))*100))</f>
        <v>111.38088461538462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16000000</v>
      </c>
      <c r="D22" s="108"/>
      <c r="E22" s="108">
        <f t="shared" si="8"/>
        <v>16000000</v>
      </c>
      <c r="F22" s="109">
        <v>16000000</v>
      </c>
      <c r="G22" s="110">
        <v>16000000</v>
      </c>
      <c r="H22" s="109"/>
      <c r="I22" s="110"/>
      <c r="J22" s="109">
        <v>3772000</v>
      </c>
      <c r="K22" s="110"/>
      <c r="L22" s="109"/>
      <c r="M22" s="110"/>
      <c r="N22" s="109"/>
      <c r="O22" s="110"/>
      <c r="P22" s="109">
        <f t="shared" si="9"/>
        <v>3772000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23.574999999999999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16000000</v>
      </c>
      <c r="D26" s="111"/>
      <c r="E26" s="111">
        <f t="shared" si="8"/>
        <v>16000000</v>
      </c>
      <c r="F26" s="112">
        <f t="shared" ref="F26:O26" si="15">SUM(F19:F25)</f>
        <v>16000000</v>
      </c>
      <c r="G26" s="113">
        <f t="shared" si="15"/>
        <v>16000000</v>
      </c>
      <c r="H26" s="112">
        <f t="shared" si="15"/>
        <v>0</v>
      </c>
      <c r="I26" s="113">
        <f t="shared" si="15"/>
        <v>0</v>
      </c>
      <c r="J26" s="112">
        <f t="shared" si="15"/>
        <v>3772000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3772000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23.574999999999999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2619000</v>
      </c>
      <c r="C34" s="108"/>
      <c r="D34" s="108"/>
      <c r="E34" s="108">
        <f>$B34      +$C34      +$D34</f>
        <v>2619000</v>
      </c>
      <c r="F34" s="109">
        <v>2619000</v>
      </c>
      <c r="G34" s="110">
        <v>1834000</v>
      </c>
      <c r="H34" s="109">
        <v>189000</v>
      </c>
      <c r="I34" s="110"/>
      <c r="J34" s="109">
        <v>464000</v>
      </c>
      <c r="K34" s="110">
        <v>2429147</v>
      </c>
      <c r="L34" s="109"/>
      <c r="M34" s="110"/>
      <c r="N34" s="109"/>
      <c r="O34" s="110"/>
      <c r="P34" s="109">
        <f>$H34      +$J34      +$L34      +$N34</f>
        <v>653000</v>
      </c>
      <c r="Q34" s="110">
        <f>$I34      +$K34      +$M34      +$O34</f>
        <v>2429147</v>
      </c>
      <c r="R34" s="54">
        <f>IF(($H34      =0),0,((($J34      -$H34      )/$H34      )*100))</f>
        <v>145.50264550264552</v>
      </c>
      <c r="S34" s="55">
        <f>IF(($I34      =0),0,((($K34      -$I34      )/$I34      )*100))</f>
        <v>0</v>
      </c>
      <c r="T34" s="54">
        <f>IF(($E34      =0),0,(($P34      /$E34      )*100))</f>
        <v>24.933180603283699</v>
      </c>
      <c r="U34" s="56">
        <f>IF(($E34      =0),0,(($Q34      /$E34      )*100))</f>
        <v>92.75093547155403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2619000</v>
      </c>
      <c r="C35" s="111">
        <f>C34</f>
        <v>0</v>
      </c>
      <c r="D35" s="111"/>
      <c r="E35" s="111">
        <f>$B35      +$C35      +$D35</f>
        <v>2619000</v>
      </c>
      <c r="F35" s="112">
        <f t="shared" ref="F35:O35" si="17">F34</f>
        <v>2619000</v>
      </c>
      <c r="G35" s="113">
        <f t="shared" si="17"/>
        <v>1834000</v>
      </c>
      <c r="H35" s="112">
        <f t="shared" si="17"/>
        <v>189000</v>
      </c>
      <c r="I35" s="113">
        <f t="shared" si="17"/>
        <v>0</v>
      </c>
      <c r="J35" s="112">
        <f t="shared" si="17"/>
        <v>464000</v>
      </c>
      <c r="K35" s="113">
        <f t="shared" si="17"/>
        <v>2429147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653000</v>
      </c>
      <c r="Q35" s="113">
        <f>$I35      +$K35      +$M35      +$O35</f>
        <v>2429147</v>
      </c>
      <c r="R35" s="58">
        <f>IF(($H35      =0),0,((($J35      -$H35      )/$H35      )*100))</f>
        <v>145.50264550264552</v>
      </c>
      <c r="S35" s="59">
        <f>IF(($I35      =0),0,((($K35      -$I35      )/$I35      )*100))</f>
        <v>0</v>
      </c>
      <c r="T35" s="58">
        <f>IF($E35   =0,0,($P35   /$E35   )*100)</f>
        <v>24.933180603283699</v>
      </c>
      <c r="U35" s="60">
        <f>IF($E35   =0,0,($Q35   /$E35   )*100)</f>
        <v>92.75093547155403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665000</v>
      </c>
      <c r="C38" s="108"/>
      <c r="D38" s="108"/>
      <c r="E38" s="108">
        <f t="shared" si="18"/>
        <v>665000</v>
      </c>
      <c r="F38" s="109">
        <v>605000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665000</v>
      </c>
      <c r="C42" s="111">
        <f>SUM(C37:C41)</f>
        <v>0</v>
      </c>
      <c r="D42" s="111"/>
      <c r="E42" s="111">
        <f t="shared" si="18"/>
        <v>665000</v>
      </c>
      <c r="F42" s="112">
        <f t="shared" ref="F42:O42" si="25">SUM(F37:F41)</f>
        <v>605000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42000000</v>
      </c>
      <c r="C46" s="108"/>
      <c r="D46" s="108"/>
      <c r="E46" s="108">
        <f t="shared" si="26"/>
        <v>42000000</v>
      </c>
      <c r="F46" s="109">
        <v>42000000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60855000</v>
      </c>
      <c r="C53" s="108"/>
      <c r="D53" s="108"/>
      <c r="E53" s="108">
        <f t="shared" si="26"/>
        <v>60855000</v>
      </c>
      <c r="F53" s="109">
        <v>60855000</v>
      </c>
      <c r="G53" s="110">
        <v>50000000</v>
      </c>
      <c r="H53" s="109"/>
      <c r="I53" s="110"/>
      <c r="J53" s="109">
        <v>24661000</v>
      </c>
      <c r="K53" s="110">
        <v>24775732</v>
      </c>
      <c r="L53" s="109"/>
      <c r="M53" s="110"/>
      <c r="N53" s="109"/>
      <c r="O53" s="110"/>
      <c r="P53" s="109">
        <f t="shared" si="27"/>
        <v>24661000</v>
      </c>
      <c r="Q53" s="110">
        <f t="shared" si="28"/>
        <v>24775732</v>
      </c>
      <c r="R53" s="54">
        <f t="shared" si="29"/>
        <v>0</v>
      </c>
      <c r="S53" s="55">
        <f t="shared" si="30"/>
        <v>0</v>
      </c>
      <c r="T53" s="54">
        <f t="shared" si="31"/>
        <v>40.524196861391829</v>
      </c>
      <c r="U53" s="56">
        <f t="shared" si="32"/>
        <v>40.712730260455182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102855000</v>
      </c>
      <c r="C55" s="111">
        <f>SUM(C44:C54)</f>
        <v>0</v>
      </c>
      <c r="D55" s="111"/>
      <c r="E55" s="111">
        <f t="shared" si="26"/>
        <v>102855000</v>
      </c>
      <c r="F55" s="112">
        <f t="shared" ref="F55:O55" si="33">SUM(F44:F54)</f>
        <v>102855000</v>
      </c>
      <c r="G55" s="113">
        <f t="shared" si="33"/>
        <v>50000000</v>
      </c>
      <c r="H55" s="112">
        <f t="shared" si="33"/>
        <v>0</v>
      </c>
      <c r="I55" s="113">
        <f t="shared" si="33"/>
        <v>0</v>
      </c>
      <c r="J55" s="112">
        <f t="shared" si="33"/>
        <v>24661000</v>
      </c>
      <c r="K55" s="113">
        <f t="shared" si="33"/>
        <v>24775732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24661000</v>
      </c>
      <c r="Q55" s="113">
        <f t="shared" si="28"/>
        <v>24775732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40.524196861391829</v>
      </c>
      <c r="U55" s="60">
        <f>IF((+$E45+$E47+$E49+$E50+$E53) =0,0,(Q55   /(+$E45+$E47+$E49+$E50+$E53) )*100)</f>
        <v>40.712730260455182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120139000</v>
      </c>
      <c r="C69" s="120">
        <f>SUM(C9:C16,C19:C25,C28:C31,C34,C37:C41,C44:C54,C57:C60,C63:C67)</f>
        <v>16000000</v>
      </c>
      <c r="D69" s="120"/>
      <c r="E69" s="120">
        <f t="shared" si="35"/>
        <v>136139000</v>
      </c>
      <c r="F69" s="121">
        <f t="shared" ref="F69:O69" si="43">SUM(F9:F16,F19:F25,F28:F31,F34,F37:F41,F44:F54,F57:F60,F63:F67)</f>
        <v>136079000</v>
      </c>
      <c r="G69" s="122">
        <f t="shared" si="43"/>
        <v>80634000</v>
      </c>
      <c r="H69" s="121">
        <f t="shared" si="43"/>
        <v>4442000</v>
      </c>
      <c r="I69" s="122">
        <f t="shared" si="43"/>
        <v>0</v>
      </c>
      <c r="J69" s="121">
        <f t="shared" si="43"/>
        <v>29728000</v>
      </c>
      <c r="K69" s="122">
        <f t="shared" si="43"/>
        <v>41684394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34170000</v>
      </c>
      <c r="Q69" s="122">
        <f t="shared" si="37"/>
        <v>41684394</v>
      </c>
      <c r="R69" s="67">
        <f t="shared" si="38"/>
        <v>569.24808644754614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36.95092674697753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45.076879987888482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97509000</v>
      </c>
      <c r="C71" s="108"/>
      <c r="D71" s="108"/>
      <c r="E71" s="108">
        <f>$B71      +$C71      +$D71</f>
        <v>97509000</v>
      </c>
      <c r="F71" s="109">
        <v>97509000</v>
      </c>
      <c r="G71" s="110">
        <v>43540000</v>
      </c>
      <c r="H71" s="109">
        <v>11847000</v>
      </c>
      <c r="I71" s="110"/>
      <c r="J71" s="109">
        <v>10188000</v>
      </c>
      <c r="K71" s="110">
        <v>15782058</v>
      </c>
      <c r="L71" s="109"/>
      <c r="M71" s="110"/>
      <c r="N71" s="109"/>
      <c r="O71" s="110"/>
      <c r="P71" s="109">
        <f>$H71      +$J71      +$L71      +$N71</f>
        <v>22035000</v>
      </c>
      <c r="Q71" s="110">
        <f>$I71      +$K71      +$M71      +$O71</f>
        <v>15782058</v>
      </c>
      <c r="R71" s="54">
        <f>IF(($H71      =0),0,((($J71      -$H71      )/$H71      )*100))</f>
        <v>-14.003545201316788</v>
      </c>
      <c r="S71" s="55">
        <f>IF(($I71      =0),0,((($K71      -$I71      )/$I71      )*100))</f>
        <v>0</v>
      </c>
      <c r="T71" s="54">
        <f>IF(($E71      =0),0,(($P71      /$E71      )*100))</f>
        <v>22.597914038704118</v>
      </c>
      <c r="U71" s="56">
        <f>IF(($E71      =0),0,(($Q71      /$E71      )*100))</f>
        <v>16.185232132418545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97509000</v>
      </c>
      <c r="C73" s="117">
        <f>SUM(C71:C72)</f>
        <v>0</v>
      </c>
      <c r="D73" s="117"/>
      <c r="E73" s="117">
        <f>$B73      +$C73      +$D73</f>
        <v>97509000</v>
      </c>
      <c r="F73" s="118">
        <f t="shared" ref="F73:O73" si="44">SUM(F71:F72)</f>
        <v>97509000</v>
      </c>
      <c r="G73" s="119">
        <f t="shared" si="44"/>
        <v>43540000</v>
      </c>
      <c r="H73" s="118">
        <f t="shared" si="44"/>
        <v>11847000</v>
      </c>
      <c r="I73" s="119">
        <f t="shared" si="44"/>
        <v>0</v>
      </c>
      <c r="J73" s="118">
        <f t="shared" si="44"/>
        <v>10188000</v>
      </c>
      <c r="K73" s="119">
        <f t="shared" si="44"/>
        <v>15782058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22035000</v>
      </c>
      <c r="Q73" s="119">
        <f>$I73      +$K73      +$M73      +$O73</f>
        <v>15782058</v>
      </c>
      <c r="R73" s="63">
        <f>IF(($H73      =0),0,((($J73      -$H73      )/$H73      )*100))</f>
        <v>-14.003545201316788</v>
      </c>
      <c r="S73" s="64">
        <f>IF(($I73      =0),0,((($K73      -$I73      )/$I73      )*100))</f>
        <v>0</v>
      </c>
      <c r="T73" s="63">
        <f>IF(($E71      =0),0,(($P71      /$E71      )*100))</f>
        <v>22.597914038704118</v>
      </c>
      <c r="U73" s="65">
        <f>IF($E71   =0,0,($Q71   /$E71 )*100)</f>
        <v>16.185232132418545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97509000</v>
      </c>
      <c r="C74" s="120">
        <f>SUM(C71:C72)</f>
        <v>0</v>
      </c>
      <c r="D74" s="120"/>
      <c r="E74" s="120">
        <f>$B74      +$C74      +$D74</f>
        <v>97509000</v>
      </c>
      <c r="F74" s="121">
        <f t="shared" ref="F74:O74" si="45">SUM(F71:F72)</f>
        <v>97509000</v>
      </c>
      <c r="G74" s="122">
        <f t="shared" si="45"/>
        <v>43540000</v>
      </c>
      <c r="H74" s="121">
        <f t="shared" si="45"/>
        <v>11847000</v>
      </c>
      <c r="I74" s="122">
        <f t="shared" si="45"/>
        <v>0</v>
      </c>
      <c r="J74" s="121">
        <f t="shared" si="45"/>
        <v>10188000</v>
      </c>
      <c r="K74" s="122">
        <f t="shared" si="45"/>
        <v>15782058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22035000</v>
      </c>
      <c r="Q74" s="122">
        <f>$I74      +$K74      +$M74      +$O74</f>
        <v>15782058</v>
      </c>
      <c r="R74" s="67">
        <f>IF(($H74      =0),0,((($J74      -$H74      )/$H74      )*100))</f>
        <v>-14.003545201316788</v>
      </c>
      <c r="S74" s="68">
        <f>IF(($I74      =0),0,((($K74      -$I74      )/$I74      )*100))</f>
        <v>0</v>
      </c>
      <c r="T74" s="67">
        <f>IF(($E71      =0),0,(($P71      /$E71      )*100))</f>
        <v>22.597914038704118</v>
      </c>
      <c r="U74" s="71">
        <f>IF($E71   =0,0,($Q71   /$E71 )*100)</f>
        <v>16.185232132418545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217648000</v>
      </c>
      <c r="C75" s="120">
        <f>SUM(C9:C16,C19:C25,C28:C31,C34,C37:C41,C44:C54,C57:C60,C63:C67,C71:C72)</f>
        <v>16000000</v>
      </c>
      <c r="D75" s="120"/>
      <c r="E75" s="120">
        <f>$B75      +$C75      +$D75</f>
        <v>233648000</v>
      </c>
      <c r="F75" s="121">
        <f t="shared" ref="F75:O75" si="46">SUM(F9:F16,F19:F25,F28:F31,F34,F37:F41,F44:F54,F57:F60,F63:F67,F71:F72)</f>
        <v>233588000</v>
      </c>
      <c r="G75" s="122">
        <f t="shared" si="46"/>
        <v>124174000</v>
      </c>
      <c r="H75" s="121">
        <f t="shared" si="46"/>
        <v>16289000</v>
      </c>
      <c r="I75" s="122">
        <f t="shared" si="46"/>
        <v>0</v>
      </c>
      <c r="J75" s="121">
        <f t="shared" si="46"/>
        <v>39916000</v>
      </c>
      <c r="K75" s="122">
        <f t="shared" si="46"/>
        <v>57466452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56205000</v>
      </c>
      <c r="Q75" s="122">
        <f>$I75      +$K75      +$M75      +$O75</f>
        <v>57466452</v>
      </c>
      <c r="R75" s="67">
        <f>IF(($H75      =0),0,((($J75      -$H75      )/$H75      )*100))</f>
        <v>145.04880594266069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29.584225957059317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30.248207471194792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hbnCdvZwaMHU45/0Jfc+x9tfpSdikALZqMUWKyPA1WH16/RrUjup/m9cRzRMKy6txCktTVhiFCubly63XCTT3w==" saltValue="EOv7Mk5XegWn3VkjZRn/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124000</v>
      </c>
      <c r="I10" s="110">
        <v>350597</v>
      </c>
      <c r="J10" s="109">
        <v>608000</v>
      </c>
      <c r="K10" s="110">
        <v>625376</v>
      </c>
      <c r="L10" s="109"/>
      <c r="M10" s="110"/>
      <c r="N10" s="109"/>
      <c r="O10" s="110"/>
      <c r="P10" s="109">
        <f t="shared" ref="P10:P17" si="1">$H10      +$J10      +$L10      +$N10</f>
        <v>732000</v>
      </c>
      <c r="Q10" s="110">
        <f t="shared" ref="Q10:Q17" si="2">$I10      +$K10      +$M10      +$O10</f>
        <v>975973</v>
      </c>
      <c r="R10" s="54">
        <f t="shared" ref="R10:R17" si="3">IF(($H10      =0),0,((($J10      -$H10      )/$H10      )*100))</f>
        <v>390.32258064516128</v>
      </c>
      <c r="S10" s="55">
        <f t="shared" ref="S10:S17" si="4">IF(($I10      =0),0,((($K10      -$I10      )/$I10      )*100))</f>
        <v>78.374601037658621</v>
      </c>
      <c r="T10" s="54">
        <f t="shared" ref="T10:T16" si="5">IF(($E10      =0),0,(($P10      /$E10      )*100))</f>
        <v>43.058823529411768</v>
      </c>
      <c r="U10" s="56">
        <f t="shared" ref="U10:U16" si="6">IF(($E10      =0),0,(($Q10      /$E10      )*100))</f>
        <v>57.41017647058824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39500000</v>
      </c>
      <c r="C14" s="108"/>
      <c r="D14" s="108"/>
      <c r="E14" s="108">
        <f t="shared" si="0"/>
        <v>39500000</v>
      </c>
      <c r="F14" s="109">
        <v>39500000</v>
      </c>
      <c r="G14" s="110">
        <v>39500000</v>
      </c>
      <c r="H14" s="109">
        <v>13585000</v>
      </c>
      <c r="I14" s="110">
        <v>715417</v>
      </c>
      <c r="J14" s="109">
        <v>1919000</v>
      </c>
      <c r="K14" s="110">
        <v>18033601</v>
      </c>
      <c r="L14" s="109"/>
      <c r="M14" s="110"/>
      <c r="N14" s="109"/>
      <c r="O14" s="110"/>
      <c r="P14" s="109">
        <f t="shared" si="1"/>
        <v>15504000</v>
      </c>
      <c r="Q14" s="110">
        <f t="shared" si="2"/>
        <v>18749018</v>
      </c>
      <c r="R14" s="54">
        <f t="shared" si="3"/>
        <v>-85.874125874125866</v>
      </c>
      <c r="S14" s="55">
        <f t="shared" si="4"/>
        <v>2420.7118365932038</v>
      </c>
      <c r="T14" s="54">
        <f t="shared" si="5"/>
        <v>39.250632911392401</v>
      </c>
      <c r="U14" s="56">
        <f t="shared" si="6"/>
        <v>47.465868354430377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43200000</v>
      </c>
      <c r="C17" s="111">
        <f>SUM(C9:C16)</f>
        <v>0</v>
      </c>
      <c r="D17" s="111"/>
      <c r="E17" s="111">
        <f t="shared" si="0"/>
        <v>43200000</v>
      </c>
      <c r="F17" s="112">
        <f t="shared" ref="F17:O17" si="7">SUM(F9:F16)</f>
        <v>43200000</v>
      </c>
      <c r="G17" s="113">
        <f t="shared" si="7"/>
        <v>41200000</v>
      </c>
      <c r="H17" s="112">
        <f t="shared" si="7"/>
        <v>13709000</v>
      </c>
      <c r="I17" s="113">
        <f t="shared" si="7"/>
        <v>1066014</v>
      </c>
      <c r="J17" s="112">
        <f t="shared" si="7"/>
        <v>2527000</v>
      </c>
      <c r="K17" s="113">
        <f t="shared" si="7"/>
        <v>18658977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16236000</v>
      </c>
      <c r="Q17" s="113">
        <f t="shared" si="2"/>
        <v>19724991</v>
      </c>
      <c r="R17" s="58">
        <f t="shared" si="3"/>
        <v>-81.566853891604055</v>
      </c>
      <c r="S17" s="59">
        <f t="shared" si="4"/>
        <v>1650.3500892108359</v>
      </c>
      <c r="T17" s="58">
        <f>IF((SUM($E9:$E14))=0,0,(P17/(SUM($E9:$E14))*100))</f>
        <v>39.407766990291258</v>
      </c>
      <c r="U17" s="60">
        <f>IF((SUM($E9:$E14))=0,0,(Q17/(SUM($E9:$E14))*100))</f>
        <v>47.876191747572818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63737000</v>
      </c>
      <c r="C19" s="108"/>
      <c r="D19" s="108"/>
      <c r="E19" s="108">
        <f t="shared" ref="E19:E26" si="8">$B19      +$C19      +$D19</f>
        <v>63737000</v>
      </c>
      <c r="F19" s="109">
        <v>63737000</v>
      </c>
      <c r="G19" s="110">
        <v>39467000</v>
      </c>
      <c r="H19" s="109">
        <v>5287000</v>
      </c>
      <c r="I19" s="110">
        <v>5342502</v>
      </c>
      <c r="J19" s="109">
        <v>34180000</v>
      </c>
      <c r="K19" s="110">
        <v>37073932</v>
      </c>
      <c r="L19" s="109"/>
      <c r="M19" s="110"/>
      <c r="N19" s="109"/>
      <c r="O19" s="110"/>
      <c r="P19" s="109">
        <f t="shared" ref="P19:P26" si="9">$H19      +$J19      +$L19      +$N19</f>
        <v>39467000</v>
      </c>
      <c r="Q19" s="110">
        <f t="shared" ref="Q19:Q26" si="10">$I19      +$K19      +$M19      +$O19</f>
        <v>42416434</v>
      </c>
      <c r="R19" s="54">
        <f t="shared" ref="R19:R26" si="11">IF(($H19      =0),0,((($J19      -$H19      )/$H19      )*100))</f>
        <v>546.49139398524676</v>
      </c>
      <c r="S19" s="55">
        <f t="shared" ref="S19:S26" si="12">IF(($I19      =0),0,((($K19      -$I19      )/$I19      )*100))</f>
        <v>593.94324981066916</v>
      </c>
      <c r="T19" s="54">
        <f t="shared" ref="T19:T25" si="13">IF(($E19      =0),0,(($P19      /$E19      )*100))</f>
        <v>61.921646767183894</v>
      </c>
      <c r="U19" s="56">
        <f t="shared" ref="U19:U25" si="14">IF(($E19      =0),0,(($Q19      /$E19      )*100))</f>
        <v>66.549153552881364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63737000</v>
      </c>
      <c r="C26" s="111">
        <f>SUM(C19:C25)</f>
        <v>0</v>
      </c>
      <c r="D26" s="111"/>
      <c r="E26" s="111">
        <f t="shared" si="8"/>
        <v>63737000</v>
      </c>
      <c r="F26" s="112">
        <f t="shared" ref="F26:O26" si="15">SUM(F19:F25)</f>
        <v>63737000</v>
      </c>
      <c r="G26" s="113">
        <f t="shared" si="15"/>
        <v>39467000</v>
      </c>
      <c r="H26" s="112">
        <f t="shared" si="15"/>
        <v>5287000</v>
      </c>
      <c r="I26" s="113">
        <f t="shared" si="15"/>
        <v>5342502</v>
      </c>
      <c r="J26" s="112">
        <f t="shared" si="15"/>
        <v>34180000</v>
      </c>
      <c r="K26" s="113">
        <f t="shared" si="15"/>
        <v>37073932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39467000</v>
      </c>
      <c r="Q26" s="113">
        <f t="shared" si="10"/>
        <v>42416434</v>
      </c>
      <c r="R26" s="58">
        <f t="shared" si="11"/>
        <v>546.49139398524676</v>
      </c>
      <c r="S26" s="59">
        <f t="shared" si="12"/>
        <v>593.94324981066916</v>
      </c>
      <c r="T26" s="58">
        <f>IF(($E26-$E21-$E25)   =0,0,($P26   /($E26-$E21-$E25)   )*100)</f>
        <v>61.921646767183894</v>
      </c>
      <c r="U26" s="60">
        <f>IF(($E26-$E21-$E25)   =0,0,($Q26   /($E26-$E21-$E25)   )*100)</f>
        <v>66.549153552881364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3349000</v>
      </c>
      <c r="C34" s="108"/>
      <c r="D34" s="108"/>
      <c r="E34" s="108">
        <f>$B34      +$C34      +$D34</f>
        <v>3349000</v>
      </c>
      <c r="F34" s="109">
        <v>3349000</v>
      </c>
      <c r="G34" s="110">
        <v>2344000</v>
      </c>
      <c r="H34" s="109">
        <v>761000</v>
      </c>
      <c r="I34" s="110"/>
      <c r="J34" s="109">
        <v>1456000</v>
      </c>
      <c r="K34" s="110">
        <v>2215690</v>
      </c>
      <c r="L34" s="109"/>
      <c r="M34" s="110"/>
      <c r="N34" s="109"/>
      <c r="O34" s="110"/>
      <c r="P34" s="109">
        <f>$H34      +$J34      +$L34      +$N34</f>
        <v>2217000</v>
      </c>
      <c r="Q34" s="110">
        <f>$I34      +$K34      +$M34      +$O34</f>
        <v>2215690</v>
      </c>
      <c r="R34" s="54">
        <f>IF(($H34      =0),0,((($J34      -$H34      )/$H34      )*100))</f>
        <v>91.327201051248352</v>
      </c>
      <c r="S34" s="55">
        <f>IF(($I34      =0),0,((($K34      -$I34      )/$I34      )*100))</f>
        <v>0</v>
      </c>
      <c r="T34" s="54">
        <f>IF(($E34      =0),0,(($P34      /$E34      )*100))</f>
        <v>66.198865332935213</v>
      </c>
      <c r="U34" s="56">
        <f>IF(($E34      =0),0,(($Q34      /$E34      )*100))</f>
        <v>66.159749178859357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3349000</v>
      </c>
      <c r="C35" s="111">
        <f>C34</f>
        <v>0</v>
      </c>
      <c r="D35" s="111"/>
      <c r="E35" s="111">
        <f>$B35      +$C35      +$D35</f>
        <v>3349000</v>
      </c>
      <c r="F35" s="112">
        <f t="shared" ref="F35:O35" si="17">F34</f>
        <v>3349000</v>
      </c>
      <c r="G35" s="113">
        <f t="shared" si="17"/>
        <v>2344000</v>
      </c>
      <c r="H35" s="112">
        <f t="shared" si="17"/>
        <v>761000</v>
      </c>
      <c r="I35" s="113">
        <f t="shared" si="17"/>
        <v>0</v>
      </c>
      <c r="J35" s="112">
        <f t="shared" si="17"/>
        <v>1456000</v>
      </c>
      <c r="K35" s="113">
        <f t="shared" si="17"/>
        <v>2215690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2217000</v>
      </c>
      <c r="Q35" s="113">
        <f>$I35      +$K35      +$M35      +$O35</f>
        <v>2215690</v>
      </c>
      <c r="R35" s="58">
        <f>IF(($H35      =0),0,((($J35      -$H35      )/$H35      )*100))</f>
        <v>91.327201051248352</v>
      </c>
      <c r="S35" s="59">
        <f>IF(($I35      =0),0,((($K35      -$I35      )/$I35      )*100))</f>
        <v>0</v>
      </c>
      <c r="T35" s="58">
        <f>IF($E35   =0,0,($P35   /$E35   )*100)</f>
        <v>66.198865332935213</v>
      </c>
      <c r="U35" s="60">
        <f>IF($E35   =0,0,($Q35   /$E35   )*100)</f>
        <v>66.159749178859357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12140000</v>
      </c>
      <c r="C37" s="108"/>
      <c r="D37" s="108"/>
      <c r="E37" s="108">
        <f t="shared" ref="E37:E42" si="18">$B37      +$C37      +$D37</f>
        <v>12140000</v>
      </c>
      <c r="F37" s="109">
        <v>12140000</v>
      </c>
      <c r="G37" s="110">
        <v>7891000</v>
      </c>
      <c r="H37" s="109">
        <v>5463000</v>
      </c>
      <c r="I37" s="110">
        <v>6480899</v>
      </c>
      <c r="J37" s="109">
        <v>88000</v>
      </c>
      <c r="K37" s="110">
        <v>87818</v>
      </c>
      <c r="L37" s="109"/>
      <c r="M37" s="110"/>
      <c r="N37" s="109"/>
      <c r="O37" s="110"/>
      <c r="P37" s="109">
        <f t="shared" ref="P37:P42" si="19">$H37      +$J37      +$L37      +$N37</f>
        <v>5551000</v>
      </c>
      <c r="Q37" s="110">
        <f t="shared" ref="Q37:Q42" si="20">$I37      +$K37      +$M37      +$O37</f>
        <v>6568717</v>
      </c>
      <c r="R37" s="54">
        <f t="shared" ref="R37:R42" si="21">IF(($H37      =0),0,((($J37      -$H37      )/$H37      )*100))</f>
        <v>-98.389163463298559</v>
      </c>
      <c r="S37" s="55">
        <f t="shared" ref="S37:S42" si="22">IF(($I37      =0),0,((($K37      -$I37      )/$I37      )*100))</f>
        <v>-98.644971939849697</v>
      </c>
      <c r="T37" s="54">
        <f t="shared" ref="T37:T41" si="23">IF(($E37      =0),0,(($P37      /$E37      )*100))</f>
        <v>45.724876441515647</v>
      </c>
      <c r="U37" s="56">
        <f t="shared" ref="U37:U41" si="24">IF(($E37      =0),0,(($Q37      /$E37      )*100))</f>
        <v>54.108047775947277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3649000</v>
      </c>
      <c r="C38" s="108"/>
      <c r="D38" s="108"/>
      <c r="E38" s="108">
        <f t="shared" si="18"/>
        <v>3649000</v>
      </c>
      <c r="F38" s="109">
        <v>3318000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15789000</v>
      </c>
      <c r="C42" s="111">
        <f>SUM(C37:C41)</f>
        <v>0</v>
      </c>
      <c r="D42" s="111"/>
      <c r="E42" s="111">
        <f t="shared" si="18"/>
        <v>15789000</v>
      </c>
      <c r="F42" s="112">
        <f t="shared" ref="F42:O42" si="25">SUM(F37:F41)</f>
        <v>15458000</v>
      </c>
      <c r="G42" s="113">
        <f t="shared" si="25"/>
        <v>7891000</v>
      </c>
      <c r="H42" s="112">
        <f t="shared" si="25"/>
        <v>5463000</v>
      </c>
      <c r="I42" s="113">
        <f t="shared" si="25"/>
        <v>6480899</v>
      </c>
      <c r="J42" s="112">
        <f t="shared" si="25"/>
        <v>88000</v>
      </c>
      <c r="K42" s="113">
        <f t="shared" si="25"/>
        <v>87818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5551000</v>
      </c>
      <c r="Q42" s="113">
        <f t="shared" si="20"/>
        <v>6568717</v>
      </c>
      <c r="R42" s="58">
        <f t="shared" si="21"/>
        <v>-98.389163463298559</v>
      </c>
      <c r="S42" s="59">
        <f t="shared" si="22"/>
        <v>-98.644971939849697</v>
      </c>
      <c r="T42" s="58">
        <f>IF((+$E37+$E40) =0,0,(P42   /(+$E37+$E40) )*100)</f>
        <v>45.724876441515647</v>
      </c>
      <c r="U42" s="60">
        <f>IF((+$E37+$E40) =0,0,(Q42   /(+$E37+$E40) )*100)</f>
        <v>54.108047775947277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490000000</v>
      </c>
      <c r="C45" s="108"/>
      <c r="D45" s="108"/>
      <c r="E45" s="108">
        <f t="shared" si="26"/>
        <v>490000000</v>
      </c>
      <c r="F45" s="109">
        <v>490000000</v>
      </c>
      <c r="G45" s="110">
        <v>147000000</v>
      </c>
      <c r="H45" s="109">
        <v>17007000</v>
      </c>
      <c r="I45" s="110">
        <v>17007108</v>
      </c>
      <c r="J45" s="109">
        <v>96173000</v>
      </c>
      <c r="K45" s="110">
        <v>96172946</v>
      </c>
      <c r="L45" s="109"/>
      <c r="M45" s="110"/>
      <c r="N45" s="109"/>
      <c r="O45" s="110"/>
      <c r="P45" s="109">
        <f t="shared" si="27"/>
        <v>113180000</v>
      </c>
      <c r="Q45" s="110">
        <f t="shared" si="28"/>
        <v>113180054</v>
      </c>
      <c r="R45" s="54">
        <f t="shared" si="29"/>
        <v>465.49068030810838</v>
      </c>
      <c r="S45" s="55">
        <f t="shared" si="30"/>
        <v>465.4867717662521</v>
      </c>
      <c r="T45" s="54">
        <f t="shared" si="31"/>
        <v>23.097959183673471</v>
      </c>
      <c r="U45" s="56">
        <f t="shared" si="32"/>
        <v>23.097970204081633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490000000</v>
      </c>
      <c r="C55" s="111">
        <f>SUM(C44:C54)</f>
        <v>0</v>
      </c>
      <c r="D55" s="111"/>
      <c r="E55" s="111">
        <f t="shared" si="26"/>
        <v>490000000</v>
      </c>
      <c r="F55" s="112">
        <f t="shared" ref="F55:O55" si="33">SUM(F44:F54)</f>
        <v>490000000</v>
      </c>
      <c r="G55" s="113">
        <f t="shared" si="33"/>
        <v>147000000</v>
      </c>
      <c r="H55" s="112">
        <f t="shared" si="33"/>
        <v>17007000</v>
      </c>
      <c r="I55" s="113">
        <f t="shared" si="33"/>
        <v>17007108</v>
      </c>
      <c r="J55" s="112">
        <f t="shared" si="33"/>
        <v>96173000</v>
      </c>
      <c r="K55" s="113">
        <f t="shared" si="33"/>
        <v>96172946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113180000</v>
      </c>
      <c r="Q55" s="113">
        <f t="shared" si="28"/>
        <v>113180054</v>
      </c>
      <c r="R55" s="58">
        <f t="shared" si="29"/>
        <v>465.49068030810838</v>
      </c>
      <c r="S55" s="59">
        <f t="shared" si="30"/>
        <v>465.4867717662521</v>
      </c>
      <c r="T55" s="58">
        <f>IF((+$E45+$E47+$E49+$E50+$E53) =0,0,(P55   /(+$E45+$E47+$E49+$E50+$E53) )*100)</f>
        <v>23.097959183673471</v>
      </c>
      <c r="U55" s="60">
        <f>IF((+$E45+$E47+$E49+$E50+$E53) =0,0,(Q55   /(+$E45+$E47+$E49+$E50+$E53) )*100)</f>
        <v>23.097970204081633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616075000</v>
      </c>
      <c r="C69" s="120">
        <f>SUM(C9:C16,C19:C25,C28:C31,C34,C37:C41,C44:C54,C57:C60,C63:C67)</f>
        <v>0</v>
      </c>
      <c r="D69" s="120"/>
      <c r="E69" s="120">
        <f t="shared" si="35"/>
        <v>616075000</v>
      </c>
      <c r="F69" s="121">
        <f t="shared" ref="F69:O69" si="43">SUM(F9:F16,F19:F25,F28:F31,F34,F37:F41,F44:F54,F57:F60,F63:F67)</f>
        <v>615744000</v>
      </c>
      <c r="G69" s="122">
        <f t="shared" si="43"/>
        <v>237902000</v>
      </c>
      <c r="H69" s="121">
        <f t="shared" si="43"/>
        <v>42227000</v>
      </c>
      <c r="I69" s="122">
        <f t="shared" si="43"/>
        <v>29896523</v>
      </c>
      <c r="J69" s="121">
        <f t="shared" si="43"/>
        <v>134424000</v>
      </c>
      <c r="K69" s="122">
        <f t="shared" si="43"/>
        <v>154209363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176651000</v>
      </c>
      <c r="Q69" s="122">
        <f t="shared" si="37"/>
        <v>184105886</v>
      </c>
      <c r="R69" s="67">
        <f t="shared" si="38"/>
        <v>218.33660927842377</v>
      </c>
      <c r="S69" s="68">
        <f t="shared" si="39"/>
        <v>415.81036028838537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28.938970489461457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30.160230068837173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616075000</v>
      </c>
      <c r="C75" s="120">
        <f>SUM(C9:C16,C19:C25,C28:C31,C34,C37:C41,C44:C54,C57:C60,C63:C67,C71:C72)</f>
        <v>0</v>
      </c>
      <c r="D75" s="120"/>
      <c r="E75" s="120">
        <f>$B75      +$C75      +$D75</f>
        <v>616075000</v>
      </c>
      <c r="F75" s="121">
        <f t="shared" ref="F75:O75" si="46">SUM(F9:F16,F19:F25,F28:F31,F34,F37:F41,F44:F54,F57:F60,F63:F67,F71:F72)</f>
        <v>615744000</v>
      </c>
      <c r="G75" s="122">
        <f t="shared" si="46"/>
        <v>237902000</v>
      </c>
      <c r="H75" s="121">
        <f t="shared" si="46"/>
        <v>42227000</v>
      </c>
      <c r="I75" s="122">
        <f t="shared" si="46"/>
        <v>29896523</v>
      </c>
      <c r="J75" s="121">
        <f t="shared" si="46"/>
        <v>134424000</v>
      </c>
      <c r="K75" s="122">
        <f t="shared" si="46"/>
        <v>154209363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176651000</v>
      </c>
      <c r="Q75" s="122">
        <f>$I75      +$K75      +$M75      +$O75</f>
        <v>184105886</v>
      </c>
      <c r="R75" s="67">
        <f>IF(($H75      =0),0,((($J75      -$H75      )/$H75      )*100))</f>
        <v>218.33660927842377</v>
      </c>
      <c r="S75" s="68">
        <f>IF(($I75      =0),0,((($K75      -$I75      )/$I75      )*100))</f>
        <v>415.81036028838537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28.938970489461457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30.160230068837173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B+9BmNq+ZnP1riea75pSjiGLcKKmt/+Wq2kKigaG4MlK1NQnk0WqbC5BB9qnx5PDW6FGtMPk0ZfqxxHBhb+KrQ==" saltValue="7MU/92FIawfkuUZgc+lf9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108000</v>
      </c>
      <c r="I10" s="110"/>
      <c r="J10" s="109">
        <v>108000</v>
      </c>
      <c r="K10" s="110">
        <v>55279</v>
      </c>
      <c r="L10" s="109"/>
      <c r="M10" s="110"/>
      <c r="N10" s="109"/>
      <c r="O10" s="110"/>
      <c r="P10" s="109">
        <f t="shared" ref="P10:P17" si="1">$H10      +$J10      +$L10      +$N10</f>
        <v>216000</v>
      </c>
      <c r="Q10" s="110">
        <f t="shared" ref="Q10:Q17" si="2">$I10      +$K10      +$M10      +$O10</f>
        <v>55279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12.705882352941176</v>
      </c>
      <c r="U10" s="56">
        <f t="shared" ref="U10:U16" si="6">IF(($E10      =0),0,(($Q10      /$E10      )*100))</f>
        <v>3.2517058823529412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108000</v>
      </c>
      <c r="I17" s="113">
        <f t="shared" si="7"/>
        <v>0</v>
      </c>
      <c r="J17" s="112">
        <f t="shared" si="7"/>
        <v>108000</v>
      </c>
      <c r="K17" s="113">
        <f t="shared" si="7"/>
        <v>55279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216000</v>
      </c>
      <c r="Q17" s="113">
        <f t="shared" si="2"/>
        <v>55279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12.705882352941176</v>
      </c>
      <c r="U17" s="60">
        <f>IF((SUM($E9:$E14))=0,0,(Q17/(SUM($E9:$E14))*100))</f>
        <v>3.2517058823529412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64530000</v>
      </c>
      <c r="C19" s="108"/>
      <c r="D19" s="108"/>
      <c r="E19" s="108">
        <f t="shared" ref="E19:E26" si="8">$B19      +$C19      +$D19</f>
        <v>64530000</v>
      </c>
      <c r="F19" s="109">
        <v>64530000</v>
      </c>
      <c r="G19" s="110">
        <v>49996000</v>
      </c>
      <c r="H19" s="109">
        <v>13662000</v>
      </c>
      <c r="I19" s="110">
        <v>13662162</v>
      </c>
      <c r="J19" s="109">
        <v>21442000</v>
      </c>
      <c r="K19" s="110">
        <v>21442213</v>
      </c>
      <c r="L19" s="109"/>
      <c r="M19" s="110"/>
      <c r="N19" s="109"/>
      <c r="O19" s="110"/>
      <c r="P19" s="109">
        <f t="shared" ref="P19:P26" si="9">$H19      +$J19      +$L19      +$N19</f>
        <v>35104000</v>
      </c>
      <c r="Q19" s="110">
        <f t="shared" ref="Q19:Q26" si="10">$I19      +$K19      +$M19      +$O19</f>
        <v>35104375</v>
      </c>
      <c r="R19" s="54">
        <f t="shared" ref="R19:R26" si="11">IF(($H19      =0),0,((($J19      -$H19      )/$H19      )*100))</f>
        <v>56.946274337578686</v>
      </c>
      <c r="S19" s="55">
        <f t="shared" ref="S19:S26" si="12">IF(($I19      =0),0,((($K19      -$I19      )/$I19      )*100))</f>
        <v>56.945972387093633</v>
      </c>
      <c r="T19" s="54">
        <f t="shared" ref="T19:T25" si="13">IF(($E19      =0),0,(($P19      /$E19      )*100))</f>
        <v>54.39950410661708</v>
      </c>
      <c r="U19" s="56">
        <f t="shared" ref="U19:U25" si="14">IF(($E19      =0),0,(($Q19      /$E19      )*100))</f>
        <v>54.400085231675192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64530000</v>
      </c>
      <c r="C26" s="111">
        <f>SUM(C19:C25)</f>
        <v>0</v>
      </c>
      <c r="D26" s="111"/>
      <c r="E26" s="111">
        <f t="shared" si="8"/>
        <v>64530000</v>
      </c>
      <c r="F26" s="112">
        <f t="shared" ref="F26:O26" si="15">SUM(F19:F25)</f>
        <v>64530000</v>
      </c>
      <c r="G26" s="113">
        <f t="shared" si="15"/>
        <v>49996000</v>
      </c>
      <c r="H26" s="112">
        <f t="shared" si="15"/>
        <v>13662000</v>
      </c>
      <c r="I26" s="113">
        <f t="shared" si="15"/>
        <v>13662162</v>
      </c>
      <c r="J26" s="112">
        <f t="shared" si="15"/>
        <v>21442000</v>
      </c>
      <c r="K26" s="113">
        <f t="shared" si="15"/>
        <v>21442213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35104000</v>
      </c>
      <c r="Q26" s="113">
        <f t="shared" si="10"/>
        <v>35104375</v>
      </c>
      <c r="R26" s="58">
        <f t="shared" si="11"/>
        <v>56.946274337578686</v>
      </c>
      <c r="S26" s="59">
        <f t="shared" si="12"/>
        <v>56.945972387093633</v>
      </c>
      <c r="T26" s="58">
        <f>IF(($E26-$E21-$E25)   =0,0,($P26   /($E26-$E21-$E25)   )*100)</f>
        <v>54.39950410661708</v>
      </c>
      <c r="U26" s="60">
        <f>IF(($E26-$E21-$E25)   =0,0,($Q26   /($E26-$E21-$E25)   )*100)</f>
        <v>54.400085231675192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3202000</v>
      </c>
      <c r="C34" s="108"/>
      <c r="D34" s="108"/>
      <c r="E34" s="108">
        <f>$B34      +$C34      +$D34</f>
        <v>3202000</v>
      </c>
      <c r="F34" s="109">
        <v>3202000</v>
      </c>
      <c r="G34" s="110">
        <v>2241000</v>
      </c>
      <c r="H34" s="109">
        <v>251000</v>
      </c>
      <c r="I34" s="110"/>
      <c r="J34" s="109">
        <v>482000</v>
      </c>
      <c r="K34" s="110">
        <v>624555</v>
      </c>
      <c r="L34" s="109"/>
      <c r="M34" s="110"/>
      <c r="N34" s="109"/>
      <c r="O34" s="110"/>
      <c r="P34" s="109">
        <f>$H34      +$J34      +$L34      +$N34</f>
        <v>733000</v>
      </c>
      <c r="Q34" s="110">
        <f>$I34      +$K34      +$M34      +$O34</f>
        <v>624555</v>
      </c>
      <c r="R34" s="54">
        <f>IF(($H34      =0),0,((($J34      -$H34      )/$H34      )*100))</f>
        <v>92.031872509960152</v>
      </c>
      <c r="S34" s="55">
        <f>IF(($I34      =0),0,((($K34      -$I34      )/$I34      )*100))</f>
        <v>0</v>
      </c>
      <c r="T34" s="54">
        <f>IF(($E34      =0),0,(($P34      /$E34      )*100))</f>
        <v>22.891942535915053</v>
      </c>
      <c r="U34" s="56">
        <f>IF(($E34      =0),0,(($Q34      /$E34      )*100))</f>
        <v>19.505153029356652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3202000</v>
      </c>
      <c r="C35" s="111">
        <f>C34</f>
        <v>0</v>
      </c>
      <c r="D35" s="111"/>
      <c r="E35" s="111">
        <f>$B35      +$C35      +$D35</f>
        <v>3202000</v>
      </c>
      <c r="F35" s="112">
        <f t="shared" ref="F35:O35" si="17">F34</f>
        <v>3202000</v>
      </c>
      <c r="G35" s="113">
        <f t="shared" si="17"/>
        <v>2241000</v>
      </c>
      <c r="H35" s="112">
        <f t="shared" si="17"/>
        <v>251000</v>
      </c>
      <c r="I35" s="113">
        <f t="shared" si="17"/>
        <v>0</v>
      </c>
      <c r="J35" s="112">
        <f t="shared" si="17"/>
        <v>482000</v>
      </c>
      <c r="K35" s="113">
        <f t="shared" si="17"/>
        <v>624555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733000</v>
      </c>
      <c r="Q35" s="113">
        <f>$I35      +$K35      +$M35      +$O35</f>
        <v>624555</v>
      </c>
      <c r="R35" s="58">
        <f>IF(($H35      =0),0,((($J35      -$H35      )/$H35      )*100))</f>
        <v>92.031872509960152</v>
      </c>
      <c r="S35" s="59">
        <f>IF(($I35      =0),0,((($K35      -$I35      )/$I35      )*100))</f>
        <v>0</v>
      </c>
      <c r="T35" s="58">
        <f>IF($E35   =0,0,($P35   /$E35   )*100)</f>
        <v>22.891942535915053</v>
      </c>
      <c r="U35" s="60">
        <f>IF($E35   =0,0,($Q35   /$E35   )*100)</f>
        <v>19.505153029356652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6188000</v>
      </c>
      <c r="C37" s="108"/>
      <c r="D37" s="108"/>
      <c r="E37" s="108">
        <f t="shared" ref="E37:E42" si="18">$B37      +$C37      +$D37</f>
        <v>6188000</v>
      </c>
      <c r="F37" s="109">
        <v>6188000</v>
      </c>
      <c r="G37" s="110">
        <v>4023000</v>
      </c>
      <c r="H37" s="109">
        <v>2376000</v>
      </c>
      <c r="I37" s="110">
        <v>949565</v>
      </c>
      <c r="J37" s="109">
        <v>56000</v>
      </c>
      <c r="K37" s="110">
        <v>110400</v>
      </c>
      <c r="L37" s="109"/>
      <c r="M37" s="110"/>
      <c r="N37" s="109"/>
      <c r="O37" s="110"/>
      <c r="P37" s="109">
        <f t="shared" ref="P37:P42" si="19">$H37      +$J37      +$L37      +$N37</f>
        <v>2432000</v>
      </c>
      <c r="Q37" s="110">
        <f t="shared" ref="Q37:Q42" si="20">$I37      +$K37      +$M37      +$O37</f>
        <v>1059965</v>
      </c>
      <c r="R37" s="54">
        <f t="shared" ref="R37:R42" si="21">IF(($H37      =0),0,((($J37      -$H37      )/$H37      )*100))</f>
        <v>-97.643097643097647</v>
      </c>
      <c r="S37" s="55">
        <f t="shared" ref="S37:S42" si="22">IF(($I37      =0),0,((($K37      -$I37      )/$I37      )*100))</f>
        <v>-88.373623711910184</v>
      </c>
      <c r="T37" s="54">
        <f t="shared" ref="T37:T41" si="23">IF(($E37      =0),0,(($P37      /$E37      )*100))</f>
        <v>39.301874595992246</v>
      </c>
      <c r="U37" s="56">
        <f t="shared" ref="U37:U41" si="24">IF(($E37      =0),0,(($Q37      /$E37      )*100))</f>
        <v>17.129363283775049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108000</v>
      </c>
      <c r="C38" s="108"/>
      <c r="D38" s="108"/>
      <c r="E38" s="108">
        <f t="shared" si="18"/>
        <v>108000</v>
      </c>
      <c r="F38" s="109">
        <v>98000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3000000</v>
      </c>
      <c r="H40" s="109"/>
      <c r="I40" s="110"/>
      <c r="J40" s="109">
        <v>755000</v>
      </c>
      <c r="K40" s="110"/>
      <c r="L40" s="109"/>
      <c r="M40" s="110"/>
      <c r="N40" s="109"/>
      <c r="O40" s="110"/>
      <c r="P40" s="109">
        <f t="shared" si="19"/>
        <v>755000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15.1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11296000</v>
      </c>
      <c r="C42" s="111">
        <f>SUM(C37:C41)</f>
        <v>0</v>
      </c>
      <c r="D42" s="111"/>
      <c r="E42" s="111">
        <f t="shared" si="18"/>
        <v>11296000</v>
      </c>
      <c r="F42" s="112">
        <f t="shared" ref="F42:O42" si="25">SUM(F37:F41)</f>
        <v>11286000</v>
      </c>
      <c r="G42" s="113">
        <f t="shared" si="25"/>
        <v>7023000</v>
      </c>
      <c r="H42" s="112">
        <f t="shared" si="25"/>
        <v>2376000</v>
      </c>
      <c r="I42" s="113">
        <f t="shared" si="25"/>
        <v>949565</v>
      </c>
      <c r="J42" s="112">
        <f t="shared" si="25"/>
        <v>811000</v>
      </c>
      <c r="K42" s="113">
        <f t="shared" si="25"/>
        <v>110400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3187000</v>
      </c>
      <c r="Q42" s="113">
        <f t="shared" si="20"/>
        <v>1059965</v>
      </c>
      <c r="R42" s="58">
        <f t="shared" si="21"/>
        <v>-65.867003367003363</v>
      </c>
      <c r="S42" s="59">
        <f t="shared" si="22"/>
        <v>-88.373623711910184</v>
      </c>
      <c r="T42" s="58">
        <f>IF((+$E37+$E40) =0,0,(P42   /(+$E37+$E40) )*100)</f>
        <v>28.485877726135143</v>
      </c>
      <c r="U42" s="60">
        <f>IF((+$E37+$E40) =0,0,(Q42   /(+$E37+$E40) )*100)</f>
        <v>9.4741240614944591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80728000</v>
      </c>
      <c r="C69" s="120">
        <f>SUM(C9:C16,C19:C25,C28:C31,C34,C37:C41,C44:C54,C57:C60,C63:C67)</f>
        <v>0</v>
      </c>
      <c r="D69" s="120"/>
      <c r="E69" s="120">
        <f t="shared" si="35"/>
        <v>80728000</v>
      </c>
      <c r="F69" s="121">
        <f t="shared" ref="F69:O69" si="43">SUM(F9:F16,F19:F25,F28:F31,F34,F37:F41,F44:F54,F57:F60,F63:F67)</f>
        <v>80718000</v>
      </c>
      <c r="G69" s="122">
        <f t="shared" si="43"/>
        <v>60960000</v>
      </c>
      <c r="H69" s="121">
        <f t="shared" si="43"/>
        <v>16397000</v>
      </c>
      <c r="I69" s="122">
        <f t="shared" si="43"/>
        <v>14611727</v>
      </c>
      <c r="J69" s="121">
        <f t="shared" si="43"/>
        <v>22843000</v>
      </c>
      <c r="K69" s="122">
        <f t="shared" si="43"/>
        <v>22232447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39240000</v>
      </c>
      <c r="Q69" s="122">
        <f t="shared" si="37"/>
        <v>36844174</v>
      </c>
      <c r="R69" s="67">
        <f t="shared" si="38"/>
        <v>39.312069280966028</v>
      </c>
      <c r="S69" s="68">
        <f t="shared" si="39"/>
        <v>52.154820576650515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48.672785909203668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45.701034482758622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80728000</v>
      </c>
      <c r="C75" s="120">
        <f>SUM(C9:C16,C19:C25,C28:C31,C34,C37:C41,C44:C54,C57:C60,C63:C67,C71:C72)</f>
        <v>0</v>
      </c>
      <c r="D75" s="120"/>
      <c r="E75" s="120">
        <f>$B75      +$C75      +$D75</f>
        <v>80728000</v>
      </c>
      <c r="F75" s="121">
        <f t="shared" ref="F75:O75" si="46">SUM(F9:F16,F19:F25,F28:F31,F34,F37:F41,F44:F54,F57:F60,F63:F67,F71:F72)</f>
        <v>80718000</v>
      </c>
      <c r="G75" s="122">
        <f t="shared" si="46"/>
        <v>60960000</v>
      </c>
      <c r="H75" s="121">
        <f t="shared" si="46"/>
        <v>16397000</v>
      </c>
      <c r="I75" s="122">
        <f t="shared" si="46"/>
        <v>14611727</v>
      </c>
      <c r="J75" s="121">
        <f t="shared" si="46"/>
        <v>22843000</v>
      </c>
      <c r="K75" s="122">
        <f t="shared" si="46"/>
        <v>22232447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39240000</v>
      </c>
      <c r="Q75" s="122">
        <f>$I75      +$K75      +$M75      +$O75</f>
        <v>36844174</v>
      </c>
      <c r="R75" s="67">
        <f>IF(($H75      =0),0,((($J75      -$H75      )/$H75      )*100))</f>
        <v>39.312069280966028</v>
      </c>
      <c r="S75" s="68">
        <f>IF(($I75      =0),0,((($K75      -$I75      )/$I75      )*100))</f>
        <v>52.154820576650515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48.672785909203668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45.701034482758622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b0hJS3jqqVIiNZ+0RJb2vt1xP+mQyqScbzlPNyEUyOSYPboDQBrqiloM6H1GgpWsDmA/rgT4t0DADc8qUjo62w==" saltValue="q4RkZR/ffiBRPGcIp3eGm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309000</v>
      </c>
      <c r="I10" s="110">
        <v>308394</v>
      </c>
      <c r="J10" s="109">
        <v>2156000</v>
      </c>
      <c r="K10" s="110">
        <v>2155938</v>
      </c>
      <c r="L10" s="109"/>
      <c r="M10" s="110"/>
      <c r="N10" s="109"/>
      <c r="O10" s="110"/>
      <c r="P10" s="109">
        <f t="shared" ref="P10:P17" si="1">$H10      +$J10      +$L10      +$N10</f>
        <v>2465000</v>
      </c>
      <c r="Q10" s="110">
        <f t="shared" ref="Q10:Q17" si="2">$I10      +$K10      +$M10      +$O10</f>
        <v>2464332</v>
      </c>
      <c r="R10" s="54">
        <f t="shared" ref="R10:R17" si="3">IF(($H10      =0),0,((($J10      -$H10      )/$H10      )*100))</f>
        <v>597.73462783171522</v>
      </c>
      <c r="S10" s="55">
        <f t="shared" ref="S10:S17" si="4">IF(($I10      =0),0,((($K10      -$I10      )/$I10      )*100))</f>
        <v>599.0855853226717</v>
      </c>
      <c r="T10" s="54">
        <f t="shared" ref="T10:T16" si="5">IF(($E10      =0),0,(($P10      /$E10      )*100))</f>
        <v>82.166666666666671</v>
      </c>
      <c r="U10" s="56">
        <f t="shared" ref="U10:U16" si="6">IF(($E10      =0),0,(($Q10      /$E10      )*100))</f>
        <v>82.14439999999999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</v>
      </c>
      <c r="C14" s="108"/>
      <c r="D14" s="108"/>
      <c r="E14" s="108">
        <f t="shared" si="0"/>
        <v>100000</v>
      </c>
      <c r="F14" s="109">
        <v>100000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1500000</v>
      </c>
      <c r="C15" s="108"/>
      <c r="D15" s="108"/>
      <c r="E15" s="108">
        <f t="shared" si="0"/>
        <v>1500000</v>
      </c>
      <c r="F15" s="109">
        <v>1500000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4600000</v>
      </c>
      <c r="C17" s="111">
        <f>SUM(C9:C16)</f>
        <v>0</v>
      </c>
      <c r="D17" s="111"/>
      <c r="E17" s="111">
        <f t="shared" si="0"/>
        <v>4600000</v>
      </c>
      <c r="F17" s="112">
        <f t="shared" ref="F17:O17" si="7">SUM(F9:F16)</f>
        <v>4600000</v>
      </c>
      <c r="G17" s="113">
        <f t="shared" si="7"/>
        <v>3000000</v>
      </c>
      <c r="H17" s="112">
        <f t="shared" si="7"/>
        <v>309000</v>
      </c>
      <c r="I17" s="113">
        <f t="shared" si="7"/>
        <v>308394</v>
      </c>
      <c r="J17" s="112">
        <f t="shared" si="7"/>
        <v>2156000</v>
      </c>
      <c r="K17" s="113">
        <f t="shared" si="7"/>
        <v>2155938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2465000</v>
      </c>
      <c r="Q17" s="113">
        <f t="shared" si="2"/>
        <v>2464332</v>
      </c>
      <c r="R17" s="58">
        <f t="shared" si="3"/>
        <v>597.73462783171522</v>
      </c>
      <c r="S17" s="59">
        <f t="shared" si="4"/>
        <v>599.0855853226717</v>
      </c>
      <c r="T17" s="58">
        <f>IF((SUM($E9:$E14))=0,0,(P17/(SUM($E9:$E14))*100))</f>
        <v>79.516129032258064</v>
      </c>
      <c r="U17" s="60">
        <f>IF((SUM($E9:$E14))=0,0,(Q17/(SUM($E9:$E14))*100))</f>
        <v>79.494580645161292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1687000</v>
      </c>
      <c r="C34" s="108"/>
      <c r="D34" s="108"/>
      <c r="E34" s="108">
        <f>$B34      +$C34      +$D34</f>
        <v>1687000</v>
      </c>
      <c r="F34" s="109">
        <v>1687000</v>
      </c>
      <c r="G34" s="110">
        <v>1181000</v>
      </c>
      <c r="H34" s="109"/>
      <c r="I34" s="110">
        <v>422000</v>
      </c>
      <c r="J34" s="109">
        <v>82000</v>
      </c>
      <c r="K34" s="110"/>
      <c r="L34" s="109"/>
      <c r="M34" s="110"/>
      <c r="N34" s="109"/>
      <c r="O34" s="110"/>
      <c r="P34" s="109">
        <f>$H34      +$J34      +$L34      +$N34</f>
        <v>82000</v>
      </c>
      <c r="Q34" s="110">
        <f>$I34      +$K34      +$M34      +$O34</f>
        <v>422000</v>
      </c>
      <c r="R34" s="54">
        <f>IF(($H34      =0),0,((($J34      -$H34      )/$H34      )*100))</f>
        <v>0</v>
      </c>
      <c r="S34" s="55">
        <f>IF(($I34      =0),0,((($K34      -$I34      )/$I34      )*100))</f>
        <v>-100</v>
      </c>
      <c r="T34" s="54">
        <f>IF(($E34      =0),0,(($P34      /$E34      )*100))</f>
        <v>4.8606994665085956</v>
      </c>
      <c r="U34" s="56">
        <f>IF(($E34      =0),0,(($Q34      /$E34      )*100))</f>
        <v>25.014819205690575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1687000</v>
      </c>
      <c r="C35" s="111">
        <f>C34</f>
        <v>0</v>
      </c>
      <c r="D35" s="111"/>
      <c r="E35" s="111">
        <f>$B35      +$C35      +$D35</f>
        <v>1687000</v>
      </c>
      <c r="F35" s="112">
        <f t="shared" ref="F35:O35" si="17">F34</f>
        <v>1687000</v>
      </c>
      <c r="G35" s="113">
        <f t="shared" si="17"/>
        <v>1181000</v>
      </c>
      <c r="H35" s="112">
        <f t="shared" si="17"/>
        <v>0</v>
      </c>
      <c r="I35" s="113">
        <f t="shared" si="17"/>
        <v>422000</v>
      </c>
      <c r="J35" s="112">
        <f t="shared" si="17"/>
        <v>82000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82000</v>
      </c>
      <c r="Q35" s="113">
        <f>$I35      +$K35      +$M35      +$O35</f>
        <v>422000</v>
      </c>
      <c r="R35" s="58">
        <f>IF(($H35      =0),0,((($J35      -$H35      )/$H35      )*100))</f>
        <v>0</v>
      </c>
      <c r="S35" s="59">
        <f>IF(($I35      =0),0,((($K35      -$I35      )/$I35      )*100))</f>
        <v>-100</v>
      </c>
      <c r="T35" s="58">
        <f>IF($E35   =0,0,($P35   /$E35   )*100)</f>
        <v>4.8606994665085956</v>
      </c>
      <c r="U35" s="60">
        <f>IF($E35   =0,0,($Q35   /$E35   )*100)</f>
        <v>25.014819205690575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14246000</v>
      </c>
      <c r="C37" s="108"/>
      <c r="D37" s="108"/>
      <c r="E37" s="108">
        <f t="shared" ref="E37:E42" si="18">$B37      +$C37      +$D37</f>
        <v>14246000</v>
      </c>
      <c r="F37" s="109">
        <v>14246000</v>
      </c>
      <c r="G37" s="110">
        <v>9260000</v>
      </c>
      <c r="H37" s="109">
        <v>3430000</v>
      </c>
      <c r="I37" s="110">
        <v>2389278</v>
      </c>
      <c r="J37" s="109">
        <v>4535000</v>
      </c>
      <c r="K37" s="110">
        <v>4500383</v>
      </c>
      <c r="L37" s="109"/>
      <c r="M37" s="110"/>
      <c r="N37" s="109"/>
      <c r="O37" s="110"/>
      <c r="P37" s="109">
        <f t="shared" ref="P37:P42" si="19">$H37      +$J37      +$L37      +$N37</f>
        <v>7965000</v>
      </c>
      <c r="Q37" s="110">
        <f t="shared" ref="Q37:Q42" si="20">$I37      +$K37      +$M37      +$O37</f>
        <v>6889661</v>
      </c>
      <c r="R37" s="54">
        <f t="shared" ref="R37:R42" si="21">IF(($H37      =0),0,((($J37      -$H37      )/$H37      )*100))</f>
        <v>32.215743440233233</v>
      </c>
      <c r="S37" s="55">
        <f t="shared" ref="S37:S42" si="22">IF(($I37      =0),0,((($K37      -$I37      )/$I37      )*100))</f>
        <v>88.35744521985302</v>
      </c>
      <c r="T37" s="54">
        <f t="shared" ref="T37:T41" si="23">IF(($E37      =0),0,(($P37      /$E37      )*100))</f>
        <v>55.910430998174931</v>
      </c>
      <c r="U37" s="56">
        <f t="shared" ref="U37:U41" si="24">IF(($E37      =0),0,(($Q37      /$E37      )*100))</f>
        <v>48.36207356450933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4538000</v>
      </c>
      <c r="C38" s="108"/>
      <c r="D38" s="108"/>
      <c r="E38" s="108">
        <f t="shared" si="18"/>
        <v>4538000</v>
      </c>
      <c r="F38" s="109">
        <v>4126000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18784000</v>
      </c>
      <c r="C42" s="111">
        <f>SUM(C37:C41)</f>
        <v>0</v>
      </c>
      <c r="D42" s="111"/>
      <c r="E42" s="111">
        <f t="shared" si="18"/>
        <v>18784000</v>
      </c>
      <c r="F42" s="112">
        <f t="shared" ref="F42:O42" si="25">SUM(F37:F41)</f>
        <v>18372000</v>
      </c>
      <c r="G42" s="113">
        <f t="shared" si="25"/>
        <v>9260000</v>
      </c>
      <c r="H42" s="112">
        <f t="shared" si="25"/>
        <v>3430000</v>
      </c>
      <c r="I42" s="113">
        <f t="shared" si="25"/>
        <v>2389278</v>
      </c>
      <c r="J42" s="112">
        <f t="shared" si="25"/>
        <v>4535000</v>
      </c>
      <c r="K42" s="113">
        <f t="shared" si="25"/>
        <v>4500383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7965000</v>
      </c>
      <c r="Q42" s="113">
        <f t="shared" si="20"/>
        <v>6889661</v>
      </c>
      <c r="R42" s="58">
        <f t="shared" si="21"/>
        <v>32.215743440233233</v>
      </c>
      <c r="S42" s="59">
        <f t="shared" si="22"/>
        <v>88.35744521985302</v>
      </c>
      <c r="T42" s="58">
        <f>IF((+$E37+$E40) =0,0,(P42   /(+$E37+$E40) )*100)</f>
        <v>55.910430998174931</v>
      </c>
      <c r="U42" s="60">
        <f>IF((+$E37+$E40) =0,0,(Q42   /(+$E37+$E40) )*100)</f>
        <v>48.36207356450933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323629000</v>
      </c>
      <c r="C46" s="108"/>
      <c r="D46" s="108"/>
      <c r="E46" s="108">
        <f t="shared" si="26"/>
        <v>323629000</v>
      </c>
      <c r="F46" s="109">
        <v>323629000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23997000</v>
      </c>
      <c r="C53" s="108"/>
      <c r="D53" s="108"/>
      <c r="E53" s="108">
        <f t="shared" si="26"/>
        <v>23997000</v>
      </c>
      <c r="F53" s="109">
        <v>23997000</v>
      </c>
      <c r="G53" s="110">
        <v>14997000</v>
      </c>
      <c r="H53" s="109">
        <v>2280000</v>
      </c>
      <c r="I53" s="110">
        <v>2280480</v>
      </c>
      <c r="J53" s="109">
        <v>3213000</v>
      </c>
      <c r="K53" s="110">
        <v>7122343</v>
      </c>
      <c r="L53" s="109"/>
      <c r="M53" s="110"/>
      <c r="N53" s="109"/>
      <c r="O53" s="110"/>
      <c r="P53" s="109">
        <f t="shared" si="27"/>
        <v>5493000</v>
      </c>
      <c r="Q53" s="110">
        <f t="shared" si="28"/>
        <v>9402823</v>
      </c>
      <c r="R53" s="54">
        <f t="shared" si="29"/>
        <v>40.921052631578945</v>
      </c>
      <c r="S53" s="55">
        <f t="shared" si="30"/>
        <v>212.31771381463554</v>
      </c>
      <c r="T53" s="54">
        <f t="shared" si="31"/>
        <v>22.890361295161895</v>
      </c>
      <c r="U53" s="56">
        <f t="shared" si="32"/>
        <v>39.183327082551983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347626000</v>
      </c>
      <c r="C55" s="111">
        <f>SUM(C44:C54)</f>
        <v>0</v>
      </c>
      <c r="D55" s="111"/>
      <c r="E55" s="111">
        <f t="shared" si="26"/>
        <v>347626000</v>
      </c>
      <c r="F55" s="112">
        <f t="shared" ref="F55:O55" si="33">SUM(F44:F54)</f>
        <v>347626000</v>
      </c>
      <c r="G55" s="113">
        <f t="shared" si="33"/>
        <v>14997000</v>
      </c>
      <c r="H55" s="112">
        <f t="shared" si="33"/>
        <v>2280000</v>
      </c>
      <c r="I55" s="113">
        <f t="shared" si="33"/>
        <v>2280480</v>
      </c>
      <c r="J55" s="112">
        <f t="shared" si="33"/>
        <v>3213000</v>
      </c>
      <c r="K55" s="113">
        <f t="shared" si="33"/>
        <v>7122343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5493000</v>
      </c>
      <c r="Q55" s="113">
        <f t="shared" si="28"/>
        <v>9402823</v>
      </c>
      <c r="R55" s="58">
        <f t="shared" si="29"/>
        <v>40.921052631578945</v>
      </c>
      <c r="S55" s="59">
        <f t="shared" si="30"/>
        <v>212.31771381463554</v>
      </c>
      <c r="T55" s="58">
        <f>IF((+$E45+$E47+$E49+$E50+$E53) =0,0,(P55   /(+$E45+$E47+$E49+$E50+$E53) )*100)</f>
        <v>22.890361295161895</v>
      </c>
      <c r="U55" s="60">
        <f>IF((+$E45+$E47+$E49+$E50+$E53) =0,0,(Q55   /(+$E45+$E47+$E49+$E50+$E53) )*100)</f>
        <v>39.183327082551983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372697000</v>
      </c>
      <c r="C69" s="120">
        <f>SUM(C9:C16,C19:C25,C28:C31,C34,C37:C41,C44:C54,C57:C60,C63:C67)</f>
        <v>0</v>
      </c>
      <c r="D69" s="120"/>
      <c r="E69" s="120">
        <f t="shared" si="35"/>
        <v>372697000</v>
      </c>
      <c r="F69" s="121">
        <f t="shared" ref="F69:O69" si="43">SUM(F9:F16,F19:F25,F28:F31,F34,F37:F41,F44:F54,F57:F60,F63:F67)</f>
        <v>372285000</v>
      </c>
      <c r="G69" s="122">
        <f t="shared" si="43"/>
        <v>28438000</v>
      </c>
      <c r="H69" s="121">
        <f t="shared" si="43"/>
        <v>6019000</v>
      </c>
      <c r="I69" s="122">
        <f t="shared" si="43"/>
        <v>5400152</v>
      </c>
      <c r="J69" s="121">
        <f t="shared" si="43"/>
        <v>9986000</v>
      </c>
      <c r="K69" s="122">
        <f t="shared" si="43"/>
        <v>13778664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16005000</v>
      </c>
      <c r="Q69" s="122">
        <f t="shared" si="37"/>
        <v>19178816</v>
      </c>
      <c r="R69" s="67">
        <f t="shared" si="38"/>
        <v>65.907958132580163</v>
      </c>
      <c r="S69" s="68">
        <f t="shared" si="39"/>
        <v>155.15326235261526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37.194980246339767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44.57080176620962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109958000</v>
      </c>
      <c r="C71" s="108"/>
      <c r="D71" s="108"/>
      <c r="E71" s="108">
        <f>$B71      +$C71      +$D71</f>
        <v>109958000</v>
      </c>
      <c r="F71" s="109">
        <v>109958000</v>
      </c>
      <c r="G71" s="110">
        <v>51527000</v>
      </c>
      <c r="H71" s="109">
        <v>25711000</v>
      </c>
      <c r="I71" s="110">
        <v>23820915</v>
      </c>
      <c r="J71" s="109">
        <v>25558000</v>
      </c>
      <c r="K71" s="110">
        <v>25689373</v>
      </c>
      <c r="L71" s="109"/>
      <c r="M71" s="110"/>
      <c r="N71" s="109"/>
      <c r="O71" s="110"/>
      <c r="P71" s="109">
        <f>$H71      +$J71      +$L71      +$N71</f>
        <v>51269000</v>
      </c>
      <c r="Q71" s="110">
        <f>$I71      +$K71      +$M71      +$O71</f>
        <v>49510288</v>
      </c>
      <c r="R71" s="54">
        <f>IF(($H71      =0),0,((($J71      -$H71      )/$H71      )*100))</f>
        <v>-0.59507603749367977</v>
      </c>
      <c r="S71" s="55">
        <f>IF(($I71      =0),0,((($K71      -$I71      )/$I71      )*100))</f>
        <v>7.8437709046860702</v>
      </c>
      <c r="T71" s="54">
        <f>IF(($E71      =0),0,(($P71      /$E71      )*100))</f>
        <v>46.62598446679641</v>
      </c>
      <c r="U71" s="56">
        <f>IF(($E71      =0),0,(($Q71      /$E71      )*100))</f>
        <v>45.026544680696269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36522000</v>
      </c>
      <c r="C72" s="108"/>
      <c r="D72" s="108"/>
      <c r="E72" s="108">
        <f>$B72      +$C72      +$D72</f>
        <v>36522000</v>
      </c>
      <c r="F72" s="109">
        <v>36522000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146480000</v>
      </c>
      <c r="C73" s="117">
        <f>SUM(C71:C72)</f>
        <v>0</v>
      </c>
      <c r="D73" s="117"/>
      <c r="E73" s="117">
        <f>$B73      +$C73      +$D73</f>
        <v>146480000</v>
      </c>
      <c r="F73" s="118">
        <f t="shared" ref="F73:O73" si="44">SUM(F71:F72)</f>
        <v>146480000</v>
      </c>
      <c r="G73" s="119">
        <f t="shared" si="44"/>
        <v>51527000</v>
      </c>
      <c r="H73" s="118">
        <f t="shared" si="44"/>
        <v>25711000</v>
      </c>
      <c r="I73" s="119">
        <f t="shared" si="44"/>
        <v>23820915</v>
      </c>
      <c r="J73" s="118">
        <f t="shared" si="44"/>
        <v>25558000</v>
      </c>
      <c r="K73" s="119">
        <f t="shared" si="44"/>
        <v>25689373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51269000</v>
      </c>
      <c r="Q73" s="119">
        <f>$I73      +$K73      +$M73      +$O73</f>
        <v>49510288</v>
      </c>
      <c r="R73" s="63">
        <f>IF(($H73      =0),0,((($J73      -$H73      )/$H73      )*100))</f>
        <v>-0.59507603749367977</v>
      </c>
      <c r="S73" s="64">
        <f>IF(($I73      =0),0,((($K73      -$I73      )/$I73      )*100))</f>
        <v>7.8437709046860702</v>
      </c>
      <c r="T73" s="63">
        <f>IF(($E71      =0),0,(($P71      /$E71      )*100))</f>
        <v>46.62598446679641</v>
      </c>
      <c r="U73" s="65">
        <f>IF($E71   =0,0,($Q71   /$E71 )*100)</f>
        <v>45.026544680696269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146480000</v>
      </c>
      <c r="C74" s="120">
        <f>SUM(C71:C72)</f>
        <v>0</v>
      </c>
      <c r="D74" s="120"/>
      <c r="E74" s="120">
        <f>$B74      +$C74      +$D74</f>
        <v>146480000</v>
      </c>
      <c r="F74" s="121">
        <f t="shared" ref="F74:O74" si="45">SUM(F71:F72)</f>
        <v>146480000</v>
      </c>
      <c r="G74" s="122">
        <f t="shared" si="45"/>
        <v>51527000</v>
      </c>
      <c r="H74" s="121">
        <f t="shared" si="45"/>
        <v>25711000</v>
      </c>
      <c r="I74" s="122">
        <f t="shared" si="45"/>
        <v>23820915</v>
      </c>
      <c r="J74" s="121">
        <f t="shared" si="45"/>
        <v>25558000</v>
      </c>
      <c r="K74" s="122">
        <f t="shared" si="45"/>
        <v>25689373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51269000</v>
      </c>
      <c r="Q74" s="122">
        <f>$I74      +$K74      +$M74      +$O74</f>
        <v>49510288</v>
      </c>
      <c r="R74" s="67">
        <f>IF(($H74      =0),0,((($J74      -$H74      )/$H74      )*100))</f>
        <v>-0.59507603749367977</v>
      </c>
      <c r="S74" s="68">
        <f>IF(($I74      =0),0,((($K74      -$I74      )/$I74      )*100))</f>
        <v>7.8437709046860702</v>
      </c>
      <c r="T74" s="67">
        <f>IF(($E71      =0),0,(($P71      /$E71      )*100))</f>
        <v>46.62598446679641</v>
      </c>
      <c r="U74" s="71">
        <f>IF($E71   =0,0,($Q71   /$E71 )*100)</f>
        <v>45.026544680696269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519177000</v>
      </c>
      <c r="C75" s="120">
        <f>SUM(C9:C16,C19:C25,C28:C31,C34,C37:C41,C44:C54,C57:C60,C63:C67,C71:C72)</f>
        <v>0</v>
      </c>
      <c r="D75" s="120"/>
      <c r="E75" s="120">
        <f>$B75      +$C75      +$D75</f>
        <v>519177000</v>
      </c>
      <c r="F75" s="121">
        <f t="shared" ref="F75:O75" si="46">SUM(F9:F16,F19:F25,F28:F31,F34,F37:F41,F44:F54,F57:F60,F63:F67,F71:F72)</f>
        <v>518765000</v>
      </c>
      <c r="G75" s="122">
        <f t="shared" si="46"/>
        <v>79965000</v>
      </c>
      <c r="H75" s="121">
        <f t="shared" si="46"/>
        <v>31730000</v>
      </c>
      <c r="I75" s="122">
        <f t="shared" si="46"/>
        <v>29221067</v>
      </c>
      <c r="J75" s="121">
        <f t="shared" si="46"/>
        <v>35544000</v>
      </c>
      <c r="K75" s="122">
        <f t="shared" si="46"/>
        <v>39468037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67274000</v>
      </c>
      <c r="Q75" s="122">
        <f>$I75      +$K75      +$M75      +$O75</f>
        <v>68689104</v>
      </c>
      <c r="R75" s="67">
        <f>IF(($H75      =0),0,((($J75      -$H75      )/$H75      )*100))</f>
        <v>12.020170185943901</v>
      </c>
      <c r="S75" s="68">
        <f>IF(($I75      =0),0,((($K75      -$I75      )/$I75      )*100))</f>
        <v>35.06706308842179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43.973383533349022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44.898360655737704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GkALS46LMTYFtkOqcfzKVhiLxj5dAV9J8tXraJcqcp0buJeryu49NSZv//z92mp9S+Z4symUy0PiLqHyGBH7g==" saltValue="Vxqo5GfaASpg1qCdpf5zq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86000</v>
      </c>
      <c r="I10" s="110">
        <v>127500</v>
      </c>
      <c r="J10" s="109">
        <v>71000</v>
      </c>
      <c r="K10" s="110">
        <v>70700</v>
      </c>
      <c r="L10" s="109"/>
      <c r="M10" s="110"/>
      <c r="N10" s="109"/>
      <c r="O10" s="110"/>
      <c r="P10" s="109">
        <f t="shared" ref="P10:P17" si="1">$H10      +$J10      +$L10      +$N10</f>
        <v>157000</v>
      </c>
      <c r="Q10" s="110">
        <f t="shared" ref="Q10:Q17" si="2">$I10      +$K10      +$M10      +$O10</f>
        <v>198200</v>
      </c>
      <c r="R10" s="54">
        <f t="shared" ref="R10:R17" si="3">IF(($H10      =0),0,((($J10      -$H10      )/$H10      )*100))</f>
        <v>-17.441860465116278</v>
      </c>
      <c r="S10" s="55">
        <f t="shared" ref="S10:S17" si="4">IF(($I10      =0),0,((($K10      -$I10      )/$I10      )*100))</f>
        <v>-44.549019607843135</v>
      </c>
      <c r="T10" s="54">
        <f t="shared" ref="T10:T16" si="5">IF(($E10      =0),0,(($P10      /$E10      )*100))</f>
        <v>8.2631578947368425</v>
      </c>
      <c r="U10" s="56">
        <f t="shared" ref="U10:U16" si="6">IF(($E10      =0),0,(($Q10      /$E10      )*100))</f>
        <v>10.43157894736842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6000000</v>
      </c>
      <c r="C11" s="108"/>
      <c r="D11" s="108"/>
      <c r="E11" s="108">
        <f t="shared" si="0"/>
        <v>6000000</v>
      </c>
      <c r="F11" s="109">
        <v>6000000</v>
      </c>
      <c r="G11" s="110">
        <v>3500000</v>
      </c>
      <c r="H11" s="109">
        <v>1713000</v>
      </c>
      <c r="I11" s="110">
        <v>1307448</v>
      </c>
      <c r="J11" s="109">
        <v>1787000</v>
      </c>
      <c r="K11" s="110">
        <v>683369</v>
      </c>
      <c r="L11" s="109"/>
      <c r="M11" s="110"/>
      <c r="N11" s="109"/>
      <c r="O11" s="110"/>
      <c r="P11" s="109">
        <f t="shared" si="1"/>
        <v>3500000</v>
      </c>
      <c r="Q11" s="110">
        <f t="shared" si="2"/>
        <v>1990817</v>
      </c>
      <c r="R11" s="54">
        <f t="shared" si="3"/>
        <v>4.3199065966141275</v>
      </c>
      <c r="S11" s="55">
        <f t="shared" si="4"/>
        <v>-47.732605809179404</v>
      </c>
      <c r="T11" s="54">
        <f t="shared" si="5"/>
        <v>58.333333333333336</v>
      </c>
      <c r="U11" s="56">
        <f t="shared" si="6"/>
        <v>33.180283333333335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7500000</v>
      </c>
      <c r="C14" s="108"/>
      <c r="D14" s="108"/>
      <c r="E14" s="108">
        <f t="shared" si="0"/>
        <v>7500000</v>
      </c>
      <c r="F14" s="109">
        <v>7500000</v>
      </c>
      <c r="G14" s="110">
        <v>5000000</v>
      </c>
      <c r="H14" s="109">
        <v>66000</v>
      </c>
      <c r="I14" s="110"/>
      <c r="J14" s="109">
        <v>405000</v>
      </c>
      <c r="K14" s="110"/>
      <c r="L14" s="109"/>
      <c r="M14" s="110"/>
      <c r="N14" s="109"/>
      <c r="O14" s="110"/>
      <c r="P14" s="109">
        <f t="shared" si="1"/>
        <v>471000</v>
      </c>
      <c r="Q14" s="110">
        <f t="shared" si="2"/>
        <v>0</v>
      </c>
      <c r="R14" s="54">
        <f t="shared" si="3"/>
        <v>513.63636363636363</v>
      </c>
      <c r="S14" s="55">
        <f t="shared" si="4"/>
        <v>0</v>
      </c>
      <c r="T14" s="54">
        <f t="shared" si="5"/>
        <v>6.2799999999999994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3000000</v>
      </c>
      <c r="C15" s="108"/>
      <c r="D15" s="108"/>
      <c r="E15" s="108">
        <f t="shared" si="0"/>
        <v>3000000</v>
      </c>
      <c r="F15" s="109">
        <v>3000000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18400000</v>
      </c>
      <c r="C17" s="111">
        <f>SUM(C9:C16)</f>
        <v>0</v>
      </c>
      <c r="D17" s="111"/>
      <c r="E17" s="111">
        <f t="shared" si="0"/>
        <v>18400000</v>
      </c>
      <c r="F17" s="112">
        <f t="shared" ref="F17:O17" si="7">SUM(F9:F16)</f>
        <v>18400000</v>
      </c>
      <c r="G17" s="113">
        <f t="shared" si="7"/>
        <v>10400000</v>
      </c>
      <c r="H17" s="112">
        <f t="shared" si="7"/>
        <v>1865000</v>
      </c>
      <c r="I17" s="113">
        <f t="shared" si="7"/>
        <v>1434948</v>
      </c>
      <c r="J17" s="112">
        <f t="shared" si="7"/>
        <v>2263000</v>
      </c>
      <c r="K17" s="113">
        <f t="shared" si="7"/>
        <v>754069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4128000</v>
      </c>
      <c r="Q17" s="113">
        <f t="shared" si="2"/>
        <v>2189017</v>
      </c>
      <c r="R17" s="58">
        <f t="shared" si="3"/>
        <v>21.34048257372654</v>
      </c>
      <c r="S17" s="59">
        <f t="shared" si="4"/>
        <v>-47.449733370129096</v>
      </c>
      <c r="T17" s="58">
        <f>IF((SUM($E9:$E14))=0,0,(P17/(SUM($E9:$E14))*100))</f>
        <v>26.805194805194805</v>
      </c>
      <c r="U17" s="60">
        <f>IF((SUM($E9:$E14))=0,0,(Q17/(SUM($E9:$E14))*100))</f>
        <v>14.214396103896105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73504000</v>
      </c>
      <c r="C19" s="108"/>
      <c r="D19" s="108"/>
      <c r="E19" s="108">
        <f t="shared" ref="E19:E26" si="8">$B19      +$C19      +$D19</f>
        <v>73504000</v>
      </c>
      <c r="F19" s="109">
        <v>73504000</v>
      </c>
      <c r="G19" s="110">
        <v>43505000</v>
      </c>
      <c r="H19" s="109">
        <v>7158000</v>
      </c>
      <c r="I19" s="110">
        <v>7157736</v>
      </c>
      <c r="J19" s="109">
        <v>19119000</v>
      </c>
      <c r="K19" s="110">
        <v>4963257</v>
      </c>
      <c r="L19" s="109"/>
      <c r="M19" s="110"/>
      <c r="N19" s="109"/>
      <c r="O19" s="110"/>
      <c r="P19" s="109">
        <f t="shared" ref="P19:P26" si="9">$H19      +$J19      +$L19      +$N19</f>
        <v>26277000</v>
      </c>
      <c r="Q19" s="110">
        <f t="shared" ref="Q19:Q26" si="10">$I19      +$K19      +$M19      +$O19</f>
        <v>12120993</v>
      </c>
      <c r="R19" s="54">
        <f t="shared" ref="R19:R26" si="11">IF(($H19      =0),0,((($J19      -$H19      )/$H19      )*100))</f>
        <v>167.09974853310982</v>
      </c>
      <c r="S19" s="55">
        <f t="shared" ref="S19:S26" si="12">IF(($I19      =0),0,((($K19      -$I19      )/$I19      )*100))</f>
        <v>-30.658842404916864</v>
      </c>
      <c r="T19" s="54">
        <f t="shared" ref="T19:T25" si="13">IF(($E19      =0),0,(($P19      /$E19      )*100))</f>
        <v>35.749074880278627</v>
      </c>
      <c r="U19" s="56">
        <f t="shared" ref="U19:U25" si="14">IF(($E19      =0),0,(($Q19      /$E19      )*100))</f>
        <v>16.490249510230736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73504000</v>
      </c>
      <c r="C26" s="111">
        <f>SUM(C19:C25)</f>
        <v>0</v>
      </c>
      <c r="D26" s="111"/>
      <c r="E26" s="111">
        <f t="shared" si="8"/>
        <v>73504000</v>
      </c>
      <c r="F26" s="112">
        <f t="shared" ref="F26:O26" si="15">SUM(F19:F25)</f>
        <v>73504000</v>
      </c>
      <c r="G26" s="113">
        <f t="shared" si="15"/>
        <v>43505000</v>
      </c>
      <c r="H26" s="112">
        <f t="shared" si="15"/>
        <v>7158000</v>
      </c>
      <c r="I26" s="113">
        <f t="shared" si="15"/>
        <v>7157736</v>
      </c>
      <c r="J26" s="112">
        <f t="shared" si="15"/>
        <v>19119000</v>
      </c>
      <c r="K26" s="113">
        <f t="shared" si="15"/>
        <v>4963257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26277000</v>
      </c>
      <c r="Q26" s="113">
        <f t="shared" si="10"/>
        <v>12120993</v>
      </c>
      <c r="R26" s="58">
        <f t="shared" si="11"/>
        <v>167.09974853310982</v>
      </c>
      <c r="S26" s="59">
        <f t="shared" si="12"/>
        <v>-30.658842404916864</v>
      </c>
      <c r="T26" s="58">
        <f>IF(($E26-$E21-$E25)   =0,0,($P26   /($E26-$E21-$E25)   )*100)</f>
        <v>35.749074880278627</v>
      </c>
      <c r="U26" s="60">
        <f>IF(($E26-$E21-$E25)   =0,0,($Q26   /($E26-$E21-$E25)   )*100)</f>
        <v>16.490249510230736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250300000</v>
      </c>
      <c r="C30" s="108"/>
      <c r="D30" s="108"/>
      <c r="E30" s="108">
        <f>$B30      +$C30      +$D30</f>
        <v>250300000</v>
      </c>
      <c r="F30" s="109">
        <v>250300000</v>
      </c>
      <c r="G30" s="110">
        <v>135162000</v>
      </c>
      <c r="H30" s="109">
        <v>29956000</v>
      </c>
      <c r="I30" s="110">
        <v>34088839</v>
      </c>
      <c r="J30" s="109">
        <v>105206000</v>
      </c>
      <c r="K30" s="110">
        <v>45555329</v>
      </c>
      <c r="L30" s="109"/>
      <c r="M30" s="110"/>
      <c r="N30" s="109"/>
      <c r="O30" s="110"/>
      <c r="P30" s="109">
        <f>$H30      +$J30      +$L30      +$N30</f>
        <v>135162000</v>
      </c>
      <c r="Q30" s="110">
        <f>$I30      +$K30      +$M30      +$O30</f>
        <v>79644168</v>
      </c>
      <c r="R30" s="54">
        <f>IF(($H30      =0),0,((($J30      -$H30      )/$H30      )*100))</f>
        <v>251.20176258512484</v>
      </c>
      <c r="S30" s="55">
        <f>IF(($I30      =0),0,((($K30      -$I30      )/$I30      )*100))</f>
        <v>33.637079866521709</v>
      </c>
      <c r="T30" s="54">
        <f>IF(($E30      =0),0,(($P30      /$E30      )*100))</f>
        <v>54</v>
      </c>
      <c r="U30" s="56">
        <f>IF(($E30      =0),0,(($Q30      /$E30      )*100))</f>
        <v>31.8194838194167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250300000</v>
      </c>
      <c r="C32" s="111">
        <f>SUM(C28:C31)</f>
        <v>0</v>
      </c>
      <c r="D32" s="111"/>
      <c r="E32" s="111">
        <f>$B32      +$C32      +$D32</f>
        <v>250300000</v>
      </c>
      <c r="F32" s="112">
        <f t="shared" ref="F32:O32" si="16">SUM(F28:F31)</f>
        <v>250300000</v>
      </c>
      <c r="G32" s="113">
        <f t="shared" si="16"/>
        <v>135162000</v>
      </c>
      <c r="H32" s="112">
        <f t="shared" si="16"/>
        <v>29956000</v>
      </c>
      <c r="I32" s="113">
        <f t="shared" si="16"/>
        <v>34088839</v>
      </c>
      <c r="J32" s="112">
        <f t="shared" si="16"/>
        <v>105206000</v>
      </c>
      <c r="K32" s="113">
        <f t="shared" si="16"/>
        <v>45555329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135162000</v>
      </c>
      <c r="Q32" s="113">
        <f>$I32      +$K32      +$M32      +$O32</f>
        <v>79644168</v>
      </c>
      <c r="R32" s="58">
        <f>IF(($H32      =0),0,((($J32      -$H32      )/$H32      )*100))</f>
        <v>251.20176258512484</v>
      </c>
      <c r="S32" s="59">
        <f>IF(($I32      =0),0,((($K32      -$I32      )/$I32      )*100))</f>
        <v>33.637079866521709</v>
      </c>
      <c r="T32" s="58">
        <f>IF($E32   =0,0,($P32   /$E32   )*100)</f>
        <v>54</v>
      </c>
      <c r="U32" s="60">
        <f>IF($E32   =0,0,($Q32   /$E32   )*100)</f>
        <v>31.8194838194167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2677000</v>
      </c>
      <c r="C34" s="108"/>
      <c r="D34" s="108"/>
      <c r="E34" s="108">
        <f>$B34      +$C34      +$D34</f>
        <v>2677000</v>
      </c>
      <c r="F34" s="109">
        <v>2677000</v>
      </c>
      <c r="G34" s="110">
        <v>1874000</v>
      </c>
      <c r="H34" s="109">
        <v>124000</v>
      </c>
      <c r="I34" s="110">
        <v>231565</v>
      </c>
      <c r="J34" s="109">
        <v>159000</v>
      </c>
      <c r="K34" s="110">
        <v>159350</v>
      </c>
      <c r="L34" s="109"/>
      <c r="M34" s="110"/>
      <c r="N34" s="109"/>
      <c r="O34" s="110"/>
      <c r="P34" s="109">
        <f>$H34      +$J34      +$L34      +$N34</f>
        <v>283000</v>
      </c>
      <c r="Q34" s="110">
        <f>$I34      +$K34      +$M34      +$O34</f>
        <v>390915</v>
      </c>
      <c r="R34" s="54">
        <f>IF(($H34      =0),0,((($J34      -$H34      )/$H34      )*100))</f>
        <v>28.225806451612907</v>
      </c>
      <c r="S34" s="55">
        <f>IF(($I34      =0),0,((($K34      -$I34      )/$I34      )*100))</f>
        <v>-31.185628225336298</v>
      </c>
      <c r="T34" s="54">
        <f>IF(($E34      =0),0,(($P34      /$E34      )*100))</f>
        <v>10.571535300709749</v>
      </c>
      <c r="U34" s="56">
        <f>IF(($E34      =0),0,(($Q34      /$E34      )*100))</f>
        <v>14.602726933134106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2677000</v>
      </c>
      <c r="C35" s="111">
        <f>C34</f>
        <v>0</v>
      </c>
      <c r="D35" s="111"/>
      <c r="E35" s="111">
        <f>$B35      +$C35      +$D35</f>
        <v>2677000</v>
      </c>
      <c r="F35" s="112">
        <f t="shared" ref="F35:O35" si="17">F34</f>
        <v>2677000</v>
      </c>
      <c r="G35" s="113">
        <f t="shared" si="17"/>
        <v>1874000</v>
      </c>
      <c r="H35" s="112">
        <f t="shared" si="17"/>
        <v>124000</v>
      </c>
      <c r="I35" s="113">
        <f t="shared" si="17"/>
        <v>231565</v>
      </c>
      <c r="J35" s="112">
        <f t="shared" si="17"/>
        <v>159000</v>
      </c>
      <c r="K35" s="113">
        <f t="shared" si="17"/>
        <v>159350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283000</v>
      </c>
      <c r="Q35" s="113">
        <f>$I35      +$K35      +$M35      +$O35</f>
        <v>390915</v>
      </c>
      <c r="R35" s="58">
        <f>IF(($H35      =0),0,((($J35      -$H35      )/$H35      )*100))</f>
        <v>28.225806451612907</v>
      </c>
      <c r="S35" s="59">
        <f>IF(($I35      =0),0,((($K35      -$I35      )/$I35      )*100))</f>
        <v>-31.185628225336298</v>
      </c>
      <c r="T35" s="58">
        <f>IF($E35   =0,0,($P35   /$E35   )*100)</f>
        <v>10.571535300709749</v>
      </c>
      <c r="U35" s="60">
        <f>IF($E35   =0,0,($Q35   /$E35   )*100)</f>
        <v>14.602726933134106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3700000</v>
      </c>
      <c r="C37" s="108"/>
      <c r="D37" s="108"/>
      <c r="E37" s="108">
        <f t="shared" ref="E37:E42" si="18">$B37      +$C37      +$D37</f>
        <v>3700000</v>
      </c>
      <c r="F37" s="109">
        <v>3700000</v>
      </c>
      <c r="G37" s="110">
        <v>1665000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3700000</v>
      </c>
      <c r="C42" s="111">
        <f>SUM(C37:C41)</f>
        <v>0</v>
      </c>
      <c r="D42" s="111"/>
      <c r="E42" s="111">
        <f t="shared" si="18"/>
        <v>3700000</v>
      </c>
      <c r="F42" s="112">
        <f t="shared" ref="F42:O42" si="25">SUM(F37:F41)</f>
        <v>3700000</v>
      </c>
      <c r="G42" s="113">
        <f t="shared" si="25"/>
        <v>1665000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348581000</v>
      </c>
      <c r="C69" s="120">
        <f>SUM(C9:C16,C19:C25,C28:C31,C34,C37:C41,C44:C54,C57:C60,C63:C67)</f>
        <v>0</v>
      </c>
      <c r="D69" s="120"/>
      <c r="E69" s="120">
        <f t="shared" si="35"/>
        <v>348581000</v>
      </c>
      <c r="F69" s="121">
        <f t="shared" ref="F69:O69" si="43">SUM(F9:F16,F19:F25,F28:F31,F34,F37:F41,F44:F54,F57:F60,F63:F67)</f>
        <v>348581000</v>
      </c>
      <c r="G69" s="122">
        <f t="shared" si="43"/>
        <v>192606000</v>
      </c>
      <c r="H69" s="121">
        <f t="shared" si="43"/>
        <v>39103000</v>
      </c>
      <c r="I69" s="122">
        <f t="shared" si="43"/>
        <v>42913088</v>
      </c>
      <c r="J69" s="121">
        <f t="shared" si="43"/>
        <v>126747000</v>
      </c>
      <c r="K69" s="122">
        <f t="shared" si="43"/>
        <v>51432005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165850000</v>
      </c>
      <c r="Q69" s="122">
        <f t="shared" si="37"/>
        <v>94345093</v>
      </c>
      <c r="R69" s="67">
        <f t="shared" si="38"/>
        <v>224.13625553026623</v>
      </c>
      <c r="S69" s="68">
        <f t="shared" si="39"/>
        <v>19.851559039517269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47.991643059080211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27.300428264285365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348581000</v>
      </c>
      <c r="C75" s="120">
        <f>SUM(C9:C16,C19:C25,C28:C31,C34,C37:C41,C44:C54,C57:C60,C63:C67,C71:C72)</f>
        <v>0</v>
      </c>
      <c r="D75" s="120"/>
      <c r="E75" s="120">
        <f>$B75      +$C75      +$D75</f>
        <v>348581000</v>
      </c>
      <c r="F75" s="121">
        <f t="shared" ref="F75:O75" si="46">SUM(F9:F16,F19:F25,F28:F31,F34,F37:F41,F44:F54,F57:F60,F63:F67,F71:F72)</f>
        <v>348581000</v>
      </c>
      <c r="G75" s="122">
        <f t="shared" si="46"/>
        <v>192606000</v>
      </c>
      <c r="H75" s="121">
        <f t="shared" si="46"/>
        <v>39103000</v>
      </c>
      <c r="I75" s="122">
        <f t="shared" si="46"/>
        <v>42913088</v>
      </c>
      <c r="J75" s="121">
        <f t="shared" si="46"/>
        <v>126747000</v>
      </c>
      <c r="K75" s="122">
        <f t="shared" si="46"/>
        <v>51432005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165850000</v>
      </c>
      <c r="Q75" s="122">
        <f>$I75      +$K75      +$M75      +$O75</f>
        <v>94345093</v>
      </c>
      <c r="R75" s="67">
        <f>IF(($H75      =0),0,((($J75      -$H75      )/$H75      )*100))</f>
        <v>224.13625553026623</v>
      </c>
      <c r="S75" s="68">
        <f>IF(($I75      =0),0,((($K75      -$I75      )/$I75      )*100))</f>
        <v>19.851559039517269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47.991643059080211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27.300428264285365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pkDfDnAgXCHi07hWN/wrmQh+H3wBxSAT+REYGDYaDSt3RsfDR1kgNdYcAQ/luXgEnGlkdLE5lrmLArOngfHUQ==" saltValue="hTG8KhJVKgnOJzR8Lg5uP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53000</v>
      </c>
      <c r="I10" s="110">
        <v>44201</v>
      </c>
      <c r="J10" s="109">
        <v>35000</v>
      </c>
      <c r="K10" s="110">
        <v>31280</v>
      </c>
      <c r="L10" s="109"/>
      <c r="M10" s="110"/>
      <c r="N10" s="109"/>
      <c r="O10" s="110"/>
      <c r="P10" s="109">
        <f t="shared" ref="P10:P17" si="1">$H10      +$J10      +$L10      +$N10</f>
        <v>88000</v>
      </c>
      <c r="Q10" s="110">
        <f t="shared" ref="Q10:Q17" si="2">$I10      +$K10      +$M10      +$O10</f>
        <v>75481</v>
      </c>
      <c r="R10" s="54">
        <f t="shared" ref="R10:R17" si="3">IF(($H10      =0),0,((($J10      -$H10      )/$H10      )*100))</f>
        <v>-33.962264150943398</v>
      </c>
      <c r="S10" s="55">
        <f t="shared" ref="S10:S17" si="4">IF(($I10      =0),0,((($K10      -$I10      )/$I10      )*100))</f>
        <v>-29.232370308364064</v>
      </c>
      <c r="T10" s="54">
        <f t="shared" ref="T10:T16" si="5">IF(($E10      =0),0,(($P10      /$E10      )*100))</f>
        <v>4.3999999999999995</v>
      </c>
      <c r="U10" s="56">
        <f t="shared" ref="U10:U16" si="6">IF(($E10      =0),0,(($Q10      /$E10      )*100))</f>
        <v>3.7740500000000003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1000000</v>
      </c>
      <c r="C14" s="108"/>
      <c r="D14" s="108"/>
      <c r="E14" s="108">
        <f t="shared" si="0"/>
        <v>1000000</v>
      </c>
      <c r="F14" s="109">
        <v>1000000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5000000</v>
      </c>
      <c r="C17" s="111">
        <f>SUM(C9:C16)</f>
        <v>0</v>
      </c>
      <c r="D17" s="111"/>
      <c r="E17" s="111">
        <f t="shared" si="0"/>
        <v>5000000</v>
      </c>
      <c r="F17" s="112">
        <f t="shared" ref="F17:O17" si="7">SUM(F9:F16)</f>
        <v>5000000</v>
      </c>
      <c r="G17" s="113">
        <f t="shared" si="7"/>
        <v>2000000</v>
      </c>
      <c r="H17" s="112">
        <f t="shared" si="7"/>
        <v>53000</v>
      </c>
      <c r="I17" s="113">
        <f t="shared" si="7"/>
        <v>44201</v>
      </c>
      <c r="J17" s="112">
        <f t="shared" si="7"/>
        <v>35000</v>
      </c>
      <c r="K17" s="113">
        <f t="shared" si="7"/>
        <v>31280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88000</v>
      </c>
      <c r="Q17" s="113">
        <f t="shared" si="2"/>
        <v>75481</v>
      </c>
      <c r="R17" s="58">
        <f t="shared" si="3"/>
        <v>-33.962264150943398</v>
      </c>
      <c r="S17" s="59">
        <f t="shared" si="4"/>
        <v>-29.232370308364064</v>
      </c>
      <c r="T17" s="58">
        <f>IF((SUM($E9:$E14))=0,0,(P17/(SUM($E9:$E14))*100))</f>
        <v>2.9333333333333331</v>
      </c>
      <c r="U17" s="60">
        <f>IF((SUM($E9:$E14))=0,0,(Q17/(SUM($E9:$E14))*100))</f>
        <v>2.5160333333333331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4286000</v>
      </c>
      <c r="C34" s="108"/>
      <c r="D34" s="108"/>
      <c r="E34" s="108">
        <f>$B34      +$C34      +$D34</f>
        <v>4286000</v>
      </c>
      <c r="F34" s="109">
        <v>4286000</v>
      </c>
      <c r="G34" s="110">
        <v>3001000</v>
      </c>
      <c r="H34" s="109">
        <v>1027000</v>
      </c>
      <c r="I34" s="110"/>
      <c r="J34" s="109">
        <v>1974000</v>
      </c>
      <c r="K34" s="110">
        <v>2930651</v>
      </c>
      <c r="L34" s="109"/>
      <c r="M34" s="110"/>
      <c r="N34" s="109"/>
      <c r="O34" s="110"/>
      <c r="P34" s="109">
        <f>$H34      +$J34      +$L34      +$N34</f>
        <v>3001000</v>
      </c>
      <c r="Q34" s="110">
        <f>$I34      +$K34      +$M34      +$O34</f>
        <v>2930651</v>
      </c>
      <c r="R34" s="54">
        <f>IF(($H34      =0),0,((($J34      -$H34      )/$H34      )*100))</f>
        <v>92.210321324245371</v>
      </c>
      <c r="S34" s="55">
        <f>IF(($I34      =0),0,((($K34      -$I34      )/$I34      )*100))</f>
        <v>0</v>
      </c>
      <c r="T34" s="54">
        <f>IF(($E34      =0),0,(($P34      /$E34      )*100))</f>
        <v>70.018665422305176</v>
      </c>
      <c r="U34" s="56">
        <f>IF(($E34      =0),0,(($Q34      /$E34      )*100))</f>
        <v>68.377298180121329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4286000</v>
      </c>
      <c r="C35" s="111">
        <f>C34</f>
        <v>0</v>
      </c>
      <c r="D35" s="111"/>
      <c r="E35" s="111">
        <f>$B35      +$C35      +$D35</f>
        <v>4286000</v>
      </c>
      <c r="F35" s="112">
        <f t="shared" ref="F35:O35" si="17">F34</f>
        <v>4286000</v>
      </c>
      <c r="G35" s="113">
        <f t="shared" si="17"/>
        <v>3001000</v>
      </c>
      <c r="H35" s="112">
        <f t="shared" si="17"/>
        <v>1027000</v>
      </c>
      <c r="I35" s="113">
        <f t="shared" si="17"/>
        <v>0</v>
      </c>
      <c r="J35" s="112">
        <f t="shared" si="17"/>
        <v>1974000</v>
      </c>
      <c r="K35" s="113">
        <f t="shared" si="17"/>
        <v>2930651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3001000</v>
      </c>
      <c r="Q35" s="113">
        <f>$I35      +$K35      +$M35      +$O35</f>
        <v>2930651</v>
      </c>
      <c r="R35" s="58">
        <f>IF(($H35      =0),0,((($J35      -$H35      )/$H35      )*100))</f>
        <v>92.210321324245371</v>
      </c>
      <c r="S35" s="59">
        <f>IF(($I35      =0),0,((($K35      -$I35      )/$I35      )*100))</f>
        <v>0</v>
      </c>
      <c r="T35" s="58">
        <f>IF($E35   =0,0,($P35   /$E35   )*100)</f>
        <v>70.018665422305176</v>
      </c>
      <c r="U35" s="60">
        <f>IF($E35   =0,0,($Q35   /$E35   )*100)</f>
        <v>68.377298180121329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15098000</v>
      </c>
      <c r="C38" s="108"/>
      <c r="D38" s="108"/>
      <c r="E38" s="108">
        <f t="shared" si="18"/>
        <v>15098000</v>
      </c>
      <c r="F38" s="109">
        <v>13727000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5260000</v>
      </c>
      <c r="C40" s="108"/>
      <c r="D40" s="108"/>
      <c r="E40" s="108">
        <f t="shared" si="18"/>
        <v>5260000</v>
      </c>
      <c r="F40" s="109">
        <v>5260000</v>
      </c>
      <c r="G40" s="110">
        <v>3260000</v>
      </c>
      <c r="H40" s="109"/>
      <c r="I40" s="110"/>
      <c r="J40" s="109">
        <v>1776000</v>
      </c>
      <c r="K40" s="110"/>
      <c r="L40" s="109"/>
      <c r="M40" s="110"/>
      <c r="N40" s="109"/>
      <c r="O40" s="110"/>
      <c r="P40" s="109">
        <f t="shared" si="19"/>
        <v>1776000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33.764258555133082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20358000</v>
      </c>
      <c r="C42" s="111">
        <f>SUM(C37:C41)</f>
        <v>0</v>
      </c>
      <c r="D42" s="111"/>
      <c r="E42" s="111">
        <f t="shared" si="18"/>
        <v>20358000</v>
      </c>
      <c r="F42" s="112">
        <f t="shared" ref="F42:O42" si="25">SUM(F37:F41)</f>
        <v>18987000</v>
      </c>
      <c r="G42" s="113">
        <f t="shared" si="25"/>
        <v>3260000</v>
      </c>
      <c r="H42" s="112">
        <f t="shared" si="25"/>
        <v>0</v>
      </c>
      <c r="I42" s="113">
        <f t="shared" si="25"/>
        <v>0</v>
      </c>
      <c r="J42" s="112">
        <f t="shared" si="25"/>
        <v>1776000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1776000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33.764258555133082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505037000</v>
      </c>
      <c r="C46" s="108"/>
      <c r="D46" s="108"/>
      <c r="E46" s="108">
        <f t="shared" si="26"/>
        <v>505037000</v>
      </c>
      <c r="F46" s="109">
        <v>505037000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505037000</v>
      </c>
      <c r="C55" s="111">
        <f>SUM(C44:C54)</f>
        <v>0</v>
      </c>
      <c r="D55" s="111"/>
      <c r="E55" s="111">
        <f t="shared" si="26"/>
        <v>505037000</v>
      </c>
      <c r="F55" s="112">
        <f t="shared" ref="F55:O55" si="33">SUM(F44:F54)</f>
        <v>505037000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534681000</v>
      </c>
      <c r="C69" s="120">
        <f>SUM(C9:C16,C19:C25,C28:C31,C34,C37:C41,C44:C54,C57:C60,C63:C67)</f>
        <v>0</v>
      </c>
      <c r="D69" s="120"/>
      <c r="E69" s="120">
        <f t="shared" si="35"/>
        <v>534681000</v>
      </c>
      <c r="F69" s="121">
        <f t="shared" ref="F69:O69" si="43">SUM(F9:F16,F19:F25,F28:F31,F34,F37:F41,F44:F54,F57:F60,F63:F67)</f>
        <v>533310000</v>
      </c>
      <c r="G69" s="122">
        <f t="shared" si="43"/>
        <v>8261000</v>
      </c>
      <c r="H69" s="121">
        <f t="shared" si="43"/>
        <v>1080000</v>
      </c>
      <c r="I69" s="122">
        <f t="shared" si="43"/>
        <v>44201</v>
      </c>
      <c r="J69" s="121">
        <f t="shared" si="43"/>
        <v>3785000</v>
      </c>
      <c r="K69" s="122">
        <f t="shared" si="43"/>
        <v>2961931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4865000</v>
      </c>
      <c r="Q69" s="122">
        <f t="shared" si="37"/>
        <v>3006132</v>
      </c>
      <c r="R69" s="67">
        <f t="shared" si="38"/>
        <v>250.46296296296299</v>
      </c>
      <c r="S69" s="68">
        <f t="shared" si="39"/>
        <v>6601.0497500056563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38.777299537701261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23.960879961740794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157476000</v>
      </c>
      <c r="C71" s="108"/>
      <c r="D71" s="108"/>
      <c r="E71" s="108">
        <f>$B71      +$C71      +$D71</f>
        <v>157476000</v>
      </c>
      <c r="F71" s="109">
        <v>157476000</v>
      </c>
      <c r="G71" s="110">
        <v>96038000</v>
      </c>
      <c r="H71" s="109">
        <v>25953000</v>
      </c>
      <c r="I71" s="110">
        <v>16454816</v>
      </c>
      <c r="J71" s="109">
        <v>70086000</v>
      </c>
      <c r="K71" s="110">
        <v>64112997</v>
      </c>
      <c r="L71" s="109"/>
      <c r="M71" s="110"/>
      <c r="N71" s="109"/>
      <c r="O71" s="110"/>
      <c r="P71" s="109">
        <f>$H71      +$J71      +$L71      +$N71</f>
        <v>96039000</v>
      </c>
      <c r="Q71" s="110">
        <f>$I71      +$K71      +$M71      +$O71</f>
        <v>80567813</v>
      </c>
      <c r="R71" s="54">
        <f>IF(($H71      =0),0,((($J71      -$H71      )/$H71      )*100))</f>
        <v>170.04970523638886</v>
      </c>
      <c r="S71" s="55">
        <f>IF(($I71      =0),0,((($K71      -$I71      )/$I71      )*100))</f>
        <v>289.6305920406524</v>
      </c>
      <c r="T71" s="54">
        <f>IF(($E71      =0),0,(($P71      /$E71      )*100))</f>
        <v>60.986436028347178</v>
      </c>
      <c r="U71" s="56">
        <f>IF(($E71      =0),0,(($Q71      /$E71      )*100))</f>
        <v>51.161963092788746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52210000</v>
      </c>
      <c r="C72" s="108"/>
      <c r="D72" s="108"/>
      <c r="E72" s="108">
        <f>$B72      +$C72      +$D72</f>
        <v>52210000</v>
      </c>
      <c r="F72" s="109">
        <v>52210000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209686000</v>
      </c>
      <c r="C73" s="117">
        <f>SUM(C71:C72)</f>
        <v>0</v>
      </c>
      <c r="D73" s="117"/>
      <c r="E73" s="117">
        <f>$B73      +$C73      +$D73</f>
        <v>209686000</v>
      </c>
      <c r="F73" s="118">
        <f t="shared" ref="F73:O73" si="44">SUM(F71:F72)</f>
        <v>209686000</v>
      </c>
      <c r="G73" s="119">
        <f t="shared" si="44"/>
        <v>96038000</v>
      </c>
      <c r="H73" s="118">
        <f t="shared" si="44"/>
        <v>25953000</v>
      </c>
      <c r="I73" s="119">
        <f t="shared" si="44"/>
        <v>16454816</v>
      </c>
      <c r="J73" s="118">
        <f t="shared" si="44"/>
        <v>70086000</v>
      </c>
      <c r="K73" s="119">
        <f t="shared" si="44"/>
        <v>64112997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96039000</v>
      </c>
      <c r="Q73" s="119">
        <f>$I73      +$K73      +$M73      +$O73</f>
        <v>80567813</v>
      </c>
      <c r="R73" s="63">
        <f>IF(($H73      =0),0,((($J73      -$H73      )/$H73      )*100))</f>
        <v>170.04970523638886</v>
      </c>
      <c r="S73" s="64">
        <f>IF(($I73      =0),0,((($K73      -$I73      )/$I73      )*100))</f>
        <v>289.6305920406524</v>
      </c>
      <c r="T73" s="63">
        <f>IF(($E71      =0),0,(($P71      /$E71      )*100))</f>
        <v>60.986436028347178</v>
      </c>
      <c r="U73" s="65">
        <f>IF($E71   =0,0,($Q71   /$E71 )*100)</f>
        <v>51.161963092788746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209686000</v>
      </c>
      <c r="C74" s="120">
        <f>SUM(C71:C72)</f>
        <v>0</v>
      </c>
      <c r="D74" s="120"/>
      <c r="E74" s="120">
        <f>$B74      +$C74      +$D74</f>
        <v>209686000</v>
      </c>
      <c r="F74" s="121">
        <f t="shared" ref="F74:O74" si="45">SUM(F71:F72)</f>
        <v>209686000</v>
      </c>
      <c r="G74" s="122">
        <f t="shared" si="45"/>
        <v>96038000</v>
      </c>
      <c r="H74" s="121">
        <f t="shared" si="45"/>
        <v>25953000</v>
      </c>
      <c r="I74" s="122">
        <f t="shared" si="45"/>
        <v>16454816</v>
      </c>
      <c r="J74" s="121">
        <f t="shared" si="45"/>
        <v>70086000</v>
      </c>
      <c r="K74" s="122">
        <f t="shared" si="45"/>
        <v>64112997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96039000</v>
      </c>
      <c r="Q74" s="122">
        <f>$I74      +$K74      +$M74      +$O74</f>
        <v>80567813</v>
      </c>
      <c r="R74" s="67">
        <f>IF(($H74      =0),0,((($J74      -$H74      )/$H74      )*100))</f>
        <v>170.04970523638886</v>
      </c>
      <c r="S74" s="68">
        <f>IF(($I74      =0),0,((($K74      -$I74      )/$I74      )*100))</f>
        <v>289.6305920406524</v>
      </c>
      <c r="T74" s="67">
        <f>IF(($E71      =0),0,(($P71      /$E71      )*100))</f>
        <v>60.986436028347178</v>
      </c>
      <c r="U74" s="71">
        <f>IF($E71   =0,0,($Q71   /$E71 )*100)</f>
        <v>51.161963092788746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744367000</v>
      </c>
      <c r="C75" s="120">
        <f>SUM(C9:C16,C19:C25,C28:C31,C34,C37:C41,C44:C54,C57:C60,C63:C67,C71:C72)</f>
        <v>0</v>
      </c>
      <c r="D75" s="120"/>
      <c r="E75" s="120">
        <f>$B75      +$C75      +$D75</f>
        <v>744367000</v>
      </c>
      <c r="F75" s="121">
        <f t="shared" ref="F75:O75" si="46">SUM(F9:F16,F19:F25,F28:F31,F34,F37:F41,F44:F54,F57:F60,F63:F67,F71:F72)</f>
        <v>742996000</v>
      </c>
      <c r="G75" s="122">
        <f t="shared" si="46"/>
        <v>104299000</v>
      </c>
      <c r="H75" s="121">
        <f t="shared" si="46"/>
        <v>27033000</v>
      </c>
      <c r="I75" s="122">
        <f t="shared" si="46"/>
        <v>16499017</v>
      </c>
      <c r="J75" s="121">
        <f t="shared" si="46"/>
        <v>73871000</v>
      </c>
      <c r="K75" s="122">
        <f t="shared" si="46"/>
        <v>67074928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100904000</v>
      </c>
      <c r="Q75" s="122">
        <f>$I75      +$K75      +$M75      +$O75</f>
        <v>83573945</v>
      </c>
      <c r="R75" s="67">
        <f>IF(($H75      =0),0,((($J75      -$H75      )/$H75      )*100))</f>
        <v>173.26230902970443</v>
      </c>
      <c r="S75" s="68">
        <f>IF(($I75      =0),0,((($K75      -$I75      )/$I75      )*100))</f>
        <v>306.53893501655278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59.34761383820917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49.154782910446883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7mfnBGAePxPo0zMxQp6psBTfChAmjxItMleqebkkI5SrYJYimopMwr7asQMzRNHQ6XCWGpoFNFov9KG482uz1g==" saltValue="+lPt8YDCbDiN+TjrNBcnF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299000</v>
      </c>
      <c r="I10" s="110">
        <v>299065</v>
      </c>
      <c r="J10" s="109">
        <v>54000</v>
      </c>
      <c r="K10" s="110">
        <v>53319</v>
      </c>
      <c r="L10" s="109"/>
      <c r="M10" s="110"/>
      <c r="N10" s="109"/>
      <c r="O10" s="110"/>
      <c r="P10" s="109">
        <f t="shared" ref="P10:P17" si="1">$H10      +$J10      +$L10      +$N10</f>
        <v>353000</v>
      </c>
      <c r="Q10" s="110">
        <f t="shared" ref="Q10:Q17" si="2">$I10      +$K10      +$M10      +$O10</f>
        <v>352384</v>
      </c>
      <c r="R10" s="54">
        <f t="shared" ref="R10:R17" si="3">IF(($H10      =0),0,((($J10      -$H10      )/$H10      )*100))</f>
        <v>-81.939799331103686</v>
      </c>
      <c r="S10" s="55">
        <f t="shared" ref="S10:S17" si="4">IF(($I10      =0),0,((($K10      -$I10      )/$I10      )*100))</f>
        <v>-82.171434303579488</v>
      </c>
      <c r="T10" s="54">
        <f t="shared" ref="T10:T16" si="5">IF(($E10      =0),0,(($P10      /$E10      )*100))</f>
        <v>18.578947368421055</v>
      </c>
      <c r="U10" s="56">
        <f t="shared" ref="U10:U16" si="6">IF(($E10      =0),0,(($Q10      /$E10      )*100))</f>
        <v>18.546526315789475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62114000</v>
      </c>
      <c r="C14" s="108"/>
      <c r="D14" s="108"/>
      <c r="E14" s="108">
        <f t="shared" si="0"/>
        <v>62114000</v>
      </c>
      <c r="F14" s="109">
        <v>62114000</v>
      </c>
      <c r="G14" s="110">
        <v>54114000</v>
      </c>
      <c r="H14" s="109">
        <v>20081000</v>
      </c>
      <c r="I14" s="110">
        <v>20085936</v>
      </c>
      <c r="J14" s="109">
        <v>34033000</v>
      </c>
      <c r="K14" s="110">
        <v>28174795</v>
      </c>
      <c r="L14" s="109"/>
      <c r="M14" s="110"/>
      <c r="N14" s="109"/>
      <c r="O14" s="110"/>
      <c r="P14" s="109">
        <f t="shared" si="1"/>
        <v>54114000</v>
      </c>
      <c r="Q14" s="110">
        <f t="shared" si="2"/>
        <v>48260731</v>
      </c>
      <c r="R14" s="54">
        <f t="shared" si="3"/>
        <v>69.478611622927147</v>
      </c>
      <c r="S14" s="55">
        <f t="shared" si="4"/>
        <v>40.271257460941825</v>
      </c>
      <c r="T14" s="54">
        <f t="shared" si="5"/>
        <v>87.12045593585988</v>
      </c>
      <c r="U14" s="56">
        <f t="shared" si="6"/>
        <v>77.697026435264192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113014000</v>
      </c>
      <c r="C17" s="111">
        <f>SUM(C9:C16)</f>
        <v>0</v>
      </c>
      <c r="D17" s="111"/>
      <c r="E17" s="111">
        <f t="shared" si="0"/>
        <v>113014000</v>
      </c>
      <c r="F17" s="112">
        <f t="shared" ref="F17:O17" si="7">SUM(F9:F16)</f>
        <v>113014000</v>
      </c>
      <c r="G17" s="113">
        <f t="shared" si="7"/>
        <v>56014000</v>
      </c>
      <c r="H17" s="112">
        <f t="shared" si="7"/>
        <v>20380000</v>
      </c>
      <c r="I17" s="113">
        <f t="shared" si="7"/>
        <v>20385001</v>
      </c>
      <c r="J17" s="112">
        <f t="shared" si="7"/>
        <v>34087000</v>
      </c>
      <c r="K17" s="113">
        <f t="shared" si="7"/>
        <v>28228114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54467000</v>
      </c>
      <c r="Q17" s="113">
        <f t="shared" si="2"/>
        <v>48613115</v>
      </c>
      <c r="R17" s="58">
        <f t="shared" si="3"/>
        <v>67.257114818449466</v>
      </c>
      <c r="S17" s="59">
        <f t="shared" si="4"/>
        <v>38.474920849893508</v>
      </c>
      <c r="T17" s="58">
        <f>IF((SUM($E9:$E14))=0,0,(P17/(SUM($E9:$E14))*100))</f>
        <v>85.086074921111006</v>
      </c>
      <c r="U17" s="60">
        <f>IF((SUM($E9:$E14))=0,0,(Q17/(SUM($E9:$E14))*100))</f>
        <v>75.941380010622666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154895000</v>
      </c>
      <c r="C19" s="108"/>
      <c r="D19" s="108"/>
      <c r="E19" s="108">
        <f t="shared" ref="E19:E26" si="8">$B19      +$C19      +$D19</f>
        <v>154895000</v>
      </c>
      <c r="F19" s="109">
        <v>154895000</v>
      </c>
      <c r="G19" s="110">
        <v>116169000</v>
      </c>
      <c r="H19" s="109">
        <v>32601000</v>
      </c>
      <c r="I19" s="110">
        <v>32601760</v>
      </c>
      <c r="J19" s="109">
        <v>48675000</v>
      </c>
      <c r="K19" s="110">
        <v>48675298</v>
      </c>
      <c r="L19" s="109"/>
      <c r="M19" s="110"/>
      <c r="N19" s="109"/>
      <c r="O19" s="110"/>
      <c r="P19" s="109">
        <f t="shared" ref="P19:P26" si="9">$H19      +$J19      +$L19      +$N19</f>
        <v>81276000</v>
      </c>
      <c r="Q19" s="110">
        <f t="shared" ref="Q19:Q26" si="10">$I19      +$K19      +$M19      +$O19</f>
        <v>81277058</v>
      </c>
      <c r="R19" s="54">
        <f t="shared" ref="R19:R26" si="11">IF(($H19      =0),0,((($J19      -$H19      )/$H19      )*100))</f>
        <v>49.305236035704425</v>
      </c>
      <c r="S19" s="55">
        <f t="shared" ref="S19:S26" si="12">IF(($I19      =0),0,((($K19      -$I19      )/$I19      )*100))</f>
        <v>49.302669549128638</v>
      </c>
      <c r="T19" s="54">
        <f t="shared" ref="T19:T25" si="13">IF(($E19      =0),0,(($P19      /$E19      )*100))</f>
        <v>52.471674360050358</v>
      </c>
      <c r="U19" s="56">
        <f t="shared" ref="U19:U25" si="14">IF(($E19      =0),0,(($Q19      /$E19      )*100))</f>
        <v>52.472357403402306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154895000</v>
      </c>
      <c r="C26" s="111">
        <f>SUM(C19:C25)</f>
        <v>0</v>
      </c>
      <c r="D26" s="111"/>
      <c r="E26" s="111">
        <f t="shared" si="8"/>
        <v>154895000</v>
      </c>
      <c r="F26" s="112">
        <f t="shared" ref="F26:O26" si="15">SUM(F19:F25)</f>
        <v>154895000</v>
      </c>
      <c r="G26" s="113">
        <f t="shared" si="15"/>
        <v>116169000</v>
      </c>
      <c r="H26" s="112">
        <f t="shared" si="15"/>
        <v>32601000</v>
      </c>
      <c r="I26" s="113">
        <f t="shared" si="15"/>
        <v>32601760</v>
      </c>
      <c r="J26" s="112">
        <f t="shared" si="15"/>
        <v>48675000</v>
      </c>
      <c r="K26" s="113">
        <f t="shared" si="15"/>
        <v>48675298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81276000</v>
      </c>
      <c r="Q26" s="113">
        <f t="shared" si="10"/>
        <v>81277058</v>
      </c>
      <c r="R26" s="58">
        <f t="shared" si="11"/>
        <v>49.305236035704425</v>
      </c>
      <c r="S26" s="59">
        <f t="shared" si="12"/>
        <v>49.302669549128638</v>
      </c>
      <c r="T26" s="58">
        <f>IF(($E26-$E21-$E25)   =0,0,($P26   /($E26-$E21-$E25)   )*100)</f>
        <v>52.471674360050358</v>
      </c>
      <c r="U26" s="60">
        <f>IF(($E26-$E21-$E25)   =0,0,($Q26   /($E26-$E21-$E25)   )*100)</f>
        <v>52.472357403402306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2049000</v>
      </c>
      <c r="C34" s="108"/>
      <c r="D34" s="108"/>
      <c r="E34" s="108">
        <f>$B34      +$C34      +$D34</f>
        <v>2049000</v>
      </c>
      <c r="F34" s="109">
        <v>2049000</v>
      </c>
      <c r="G34" s="110">
        <v>1434000</v>
      </c>
      <c r="H34" s="109"/>
      <c r="I34" s="110"/>
      <c r="J34" s="109">
        <v>578000</v>
      </c>
      <c r="K34" s="110">
        <v>577640</v>
      </c>
      <c r="L34" s="109"/>
      <c r="M34" s="110"/>
      <c r="N34" s="109"/>
      <c r="O34" s="110"/>
      <c r="P34" s="109">
        <f>$H34      +$J34      +$L34      +$N34</f>
        <v>578000</v>
      </c>
      <c r="Q34" s="110">
        <f>$I34      +$K34      +$M34      +$O34</f>
        <v>577640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28.208882381649588</v>
      </c>
      <c r="U34" s="56">
        <f>IF(($E34      =0),0,(($Q34      /$E34      )*100))</f>
        <v>28.191312835529526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2049000</v>
      </c>
      <c r="C35" s="111">
        <f>C34</f>
        <v>0</v>
      </c>
      <c r="D35" s="111"/>
      <c r="E35" s="111">
        <f>$B35      +$C35      +$D35</f>
        <v>2049000</v>
      </c>
      <c r="F35" s="112">
        <f t="shared" ref="F35:O35" si="17">F34</f>
        <v>2049000</v>
      </c>
      <c r="G35" s="113">
        <f t="shared" si="17"/>
        <v>1434000</v>
      </c>
      <c r="H35" s="112">
        <f t="shared" si="17"/>
        <v>0</v>
      </c>
      <c r="I35" s="113">
        <f t="shared" si="17"/>
        <v>0</v>
      </c>
      <c r="J35" s="112">
        <f t="shared" si="17"/>
        <v>578000</v>
      </c>
      <c r="K35" s="113">
        <f t="shared" si="17"/>
        <v>577640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578000</v>
      </c>
      <c r="Q35" s="113">
        <f>$I35      +$K35      +$M35      +$O35</f>
        <v>577640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28.208882381649588</v>
      </c>
      <c r="U35" s="60">
        <f>IF($E35   =0,0,($Q35   /$E35   )*100)</f>
        <v>28.191312835529526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4062000</v>
      </c>
      <c r="C38" s="108"/>
      <c r="D38" s="108"/>
      <c r="E38" s="108">
        <f t="shared" si="18"/>
        <v>4062000</v>
      </c>
      <c r="F38" s="109">
        <v>3693000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4062000</v>
      </c>
      <c r="C42" s="111">
        <f>SUM(C37:C41)</f>
        <v>0</v>
      </c>
      <c r="D42" s="111"/>
      <c r="E42" s="111">
        <f t="shared" si="18"/>
        <v>4062000</v>
      </c>
      <c r="F42" s="112">
        <f t="shared" ref="F42:O42" si="25">SUM(F37:F41)</f>
        <v>3693000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72500000</v>
      </c>
      <c r="C53" s="108"/>
      <c r="D53" s="108"/>
      <c r="E53" s="108">
        <f t="shared" si="26"/>
        <v>72500000</v>
      </c>
      <c r="F53" s="109">
        <v>72500000</v>
      </c>
      <c r="G53" s="110">
        <v>60000000</v>
      </c>
      <c r="H53" s="109">
        <v>17655000</v>
      </c>
      <c r="I53" s="110">
        <v>17655945</v>
      </c>
      <c r="J53" s="109">
        <v>23158000</v>
      </c>
      <c r="K53" s="110">
        <v>25230860</v>
      </c>
      <c r="L53" s="109"/>
      <c r="M53" s="110"/>
      <c r="N53" s="109"/>
      <c r="O53" s="110"/>
      <c r="P53" s="109">
        <f t="shared" si="27"/>
        <v>40813000</v>
      </c>
      <c r="Q53" s="110">
        <f t="shared" si="28"/>
        <v>42886805</v>
      </c>
      <c r="R53" s="54">
        <f t="shared" si="29"/>
        <v>31.169640328518831</v>
      </c>
      <c r="S53" s="55">
        <f t="shared" si="30"/>
        <v>42.902914570701256</v>
      </c>
      <c r="T53" s="54">
        <f t="shared" si="31"/>
        <v>56.293793103448273</v>
      </c>
      <c r="U53" s="56">
        <f t="shared" si="32"/>
        <v>59.154213793103452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72500000</v>
      </c>
      <c r="C55" s="111">
        <f>SUM(C44:C54)</f>
        <v>0</v>
      </c>
      <c r="D55" s="111"/>
      <c r="E55" s="111">
        <f t="shared" si="26"/>
        <v>72500000</v>
      </c>
      <c r="F55" s="112">
        <f t="shared" ref="F55:O55" si="33">SUM(F44:F54)</f>
        <v>72500000</v>
      </c>
      <c r="G55" s="113">
        <f t="shared" si="33"/>
        <v>60000000</v>
      </c>
      <c r="H55" s="112">
        <f t="shared" si="33"/>
        <v>17655000</v>
      </c>
      <c r="I55" s="113">
        <f t="shared" si="33"/>
        <v>17655945</v>
      </c>
      <c r="J55" s="112">
        <f t="shared" si="33"/>
        <v>23158000</v>
      </c>
      <c r="K55" s="113">
        <f t="shared" si="33"/>
        <v>25230860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40813000</v>
      </c>
      <c r="Q55" s="113">
        <f t="shared" si="28"/>
        <v>42886805</v>
      </c>
      <c r="R55" s="58">
        <f t="shared" si="29"/>
        <v>31.169640328518831</v>
      </c>
      <c r="S55" s="59">
        <f t="shared" si="30"/>
        <v>42.902914570701256</v>
      </c>
      <c r="T55" s="58">
        <f>IF((+$E45+$E47+$E49+$E50+$E53) =0,0,(P55   /(+$E45+$E47+$E49+$E50+$E53) )*100)</f>
        <v>56.293793103448273</v>
      </c>
      <c r="U55" s="60">
        <f>IF((+$E45+$E47+$E49+$E50+$E53) =0,0,(Q55   /(+$E45+$E47+$E49+$E50+$E53) )*100)</f>
        <v>59.154213793103452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346520000</v>
      </c>
      <c r="C69" s="120">
        <f>SUM(C9:C16,C19:C25,C28:C31,C34,C37:C41,C44:C54,C57:C60,C63:C67)</f>
        <v>0</v>
      </c>
      <c r="D69" s="120"/>
      <c r="E69" s="120">
        <f t="shared" si="35"/>
        <v>346520000</v>
      </c>
      <c r="F69" s="121">
        <f t="shared" ref="F69:O69" si="43">SUM(F9:F16,F19:F25,F28:F31,F34,F37:F41,F44:F54,F57:F60,F63:F67)</f>
        <v>346151000</v>
      </c>
      <c r="G69" s="122">
        <f t="shared" si="43"/>
        <v>233617000</v>
      </c>
      <c r="H69" s="121">
        <f t="shared" si="43"/>
        <v>70636000</v>
      </c>
      <c r="I69" s="122">
        <f t="shared" si="43"/>
        <v>70642706</v>
      </c>
      <c r="J69" s="121">
        <f t="shared" si="43"/>
        <v>106498000</v>
      </c>
      <c r="K69" s="122">
        <f t="shared" si="43"/>
        <v>102711912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177134000</v>
      </c>
      <c r="Q69" s="122">
        <f t="shared" si="37"/>
        <v>173354618</v>
      </c>
      <c r="R69" s="67">
        <f t="shared" si="38"/>
        <v>50.770145534854748</v>
      </c>
      <c r="S69" s="68">
        <f t="shared" si="39"/>
        <v>45.396344245363416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60.360937510648881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59.073059177122452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346520000</v>
      </c>
      <c r="C75" s="120">
        <f>SUM(C9:C16,C19:C25,C28:C31,C34,C37:C41,C44:C54,C57:C60,C63:C67,C71:C72)</f>
        <v>0</v>
      </c>
      <c r="D75" s="120"/>
      <c r="E75" s="120">
        <f>$B75      +$C75      +$D75</f>
        <v>346520000</v>
      </c>
      <c r="F75" s="121">
        <f t="shared" ref="F75:O75" si="46">SUM(F9:F16,F19:F25,F28:F31,F34,F37:F41,F44:F54,F57:F60,F63:F67,F71:F72)</f>
        <v>346151000</v>
      </c>
      <c r="G75" s="122">
        <f t="shared" si="46"/>
        <v>233617000</v>
      </c>
      <c r="H75" s="121">
        <f t="shared" si="46"/>
        <v>70636000</v>
      </c>
      <c r="I75" s="122">
        <f t="shared" si="46"/>
        <v>70642706</v>
      </c>
      <c r="J75" s="121">
        <f t="shared" si="46"/>
        <v>106498000</v>
      </c>
      <c r="K75" s="122">
        <f t="shared" si="46"/>
        <v>102711912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177134000</v>
      </c>
      <c r="Q75" s="122">
        <f>$I75      +$K75      +$M75      +$O75</f>
        <v>173354618</v>
      </c>
      <c r="R75" s="67">
        <f>IF(($H75      =0),0,((($J75      -$H75      )/$H75      )*100))</f>
        <v>50.770145534854748</v>
      </c>
      <c r="S75" s="68">
        <f>IF(($I75      =0),0,((($K75      -$I75      )/$I75      )*100))</f>
        <v>45.396344245363416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60.360937510648881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59.073059177122452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HLPavRUiA1wdBcsx9XTbomO9v11LFsreb42406o5wKuoTacvR+ZgBr0ijNiqaMM7+/Ko77FkchXCpxu8Nkiiqw==" saltValue="5Ct1DO8bLkgd/sqrqvKc/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224000</v>
      </c>
      <c r="I10" s="110">
        <v>304602</v>
      </c>
      <c r="J10" s="109">
        <v>165000</v>
      </c>
      <c r="K10" s="110">
        <v>535021</v>
      </c>
      <c r="L10" s="109"/>
      <c r="M10" s="110"/>
      <c r="N10" s="109"/>
      <c r="O10" s="110"/>
      <c r="P10" s="109">
        <f t="shared" ref="P10:P17" si="1">$H10      +$J10      +$L10      +$N10</f>
        <v>389000</v>
      </c>
      <c r="Q10" s="110">
        <f t="shared" ref="Q10:Q17" si="2">$I10      +$K10      +$M10      +$O10</f>
        <v>839623</v>
      </c>
      <c r="R10" s="54">
        <f t="shared" ref="R10:R17" si="3">IF(($H10      =0),0,((($J10      -$H10      )/$H10      )*100))</f>
        <v>-26.339285714285715</v>
      </c>
      <c r="S10" s="55">
        <f t="shared" ref="S10:S17" si="4">IF(($I10      =0),0,((($K10      -$I10      )/$I10      )*100))</f>
        <v>75.645924846192742</v>
      </c>
      <c r="T10" s="54">
        <f t="shared" ref="T10:T16" si="5">IF(($E10      =0),0,(($P10      /$E10      )*100))</f>
        <v>19.45</v>
      </c>
      <c r="U10" s="56">
        <f t="shared" ref="U10:U16" si="6">IF(($E10      =0),0,(($Q10      /$E10      )*100))</f>
        <v>41.98115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30000000</v>
      </c>
      <c r="C14" s="108"/>
      <c r="D14" s="108"/>
      <c r="E14" s="108">
        <f t="shared" si="0"/>
        <v>30000000</v>
      </c>
      <c r="F14" s="109">
        <v>30000000</v>
      </c>
      <c r="G14" s="110">
        <v>26000000</v>
      </c>
      <c r="H14" s="109">
        <v>10224000</v>
      </c>
      <c r="I14" s="110">
        <v>6094061</v>
      </c>
      <c r="J14" s="109">
        <v>5774000</v>
      </c>
      <c r="K14" s="110">
        <v>11686126</v>
      </c>
      <c r="L14" s="109"/>
      <c r="M14" s="110"/>
      <c r="N14" s="109"/>
      <c r="O14" s="110"/>
      <c r="P14" s="109">
        <f t="shared" si="1"/>
        <v>15998000</v>
      </c>
      <c r="Q14" s="110">
        <f t="shared" si="2"/>
        <v>17780187</v>
      </c>
      <c r="R14" s="54">
        <f t="shared" si="3"/>
        <v>-43.52503912363067</v>
      </c>
      <c r="S14" s="55">
        <f t="shared" si="4"/>
        <v>91.762537329376912</v>
      </c>
      <c r="T14" s="54">
        <f t="shared" si="5"/>
        <v>53.326666666666668</v>
      </c>
      <c r="U14" s="56">
        <f t="shared" si="6"/>
        <v>59.267289999999996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2500000</v>
      </c>
      <c r="C15" s="108"/>
      <c r="D15" s="108"/>
      <c r="E15" s="108">
        <f t="shared" si="0"/>
        <v>2500000</v>
      </c>
      <c r="F15" s="109">
        <v>2500000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34500000</v>
      </c>
      <c r="C17" s="111">
        <f>SUM(C9:C16)</f>
        <v>0</v>
      </c>
      <c r="D17" s="111"/>
      <c r="E17" s="111">
        <f t="shared" si="0"/>
        <v>34500000</v>
      </c>
      <c r="F17" s="112">
        <f t="shared" ref="F17:O17" si="7">SUM(F9:F16)</f>
        <v>34500000</v>
      </c>
      <c r="G17" s="113">
        <f t="shared" si="7"/>
        <v>28000000</v>
      </c>
      <c r="H17" s="112">
        <f t="shared" si="7"/>
        <v>10448000</v>
      </c>
      <c r="I17" s="113">
        <f t="shared" si="7"/>
        <v>6398663</v>
      </c>
      <c r="J17" s="112">
        <f t="shared" si="7"/>
        <v>5939000</v>
      </c>
      <c r="K17" s="113">
        <f t="shared" si="7"/>
        <v>12221147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16387000</v>
      </c>
      <c r="Q17" s="113">
        <f t="shared" si="2"/>
        <v>18619810</v>
      </c>
      <c r="R17" s="58">
        <f t="shared" si="3"/>
        <v>-43.156584992343035</v>
      </c>
      <c r="S17" s="59">
        <f t="shared" si="4"/>
        <v>90.995321991484772</v>
      </c>
      <c r="T17" s="58">
        <f>IF((SUM($E9:$E14))=0,0,(P17/(SUM($E9:$E14))*100))</f>
        <v>51.209375000000001</v>
      </c>
      <c r="U17" s="60">
        <f>IF((SUM($E9:$E14))=0,0,(Q17/(SUM($E9:$E14))*100))</f>
        <v>58.186906250000007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13214000</v>
      </c>
      <c r="C23" s="108"/>
      <c r="D23" s="108"/>
      <c r="E23" s="108">
        <f t="shared" si="8"/>
        <v>13214000</v>
      </c>
      <c r="F23" s="109">
        <v>13214000</v>
      </c>
      <c r="G23" s="110">
        <v>3964000</v>
      </c>
      <c r="H23" s="109"/>
      <c r="I23" s="110"/>
      <c r="J23" s="109">
        <v>2959000</v>
      </c>
      <c r="K23" s="110">
        <v>4363785</v>
      </c>
      <c r="L23" s="109"/>
      <c r="M23" s="110"/>
      <c r="N23" s="109"/>
      <c r="O23" s="110"/>
      <c r="P23" s="109">
        <f t="shared" si="9"/>
        <v>2959000</v>
      </c>
      <c r="Q23" s="110">
        <f t="shared" si="10"/>
        <v>4363785</v>
      </c>
      <c r="R23" s="54">
        <f t="shared" si="11"/>
        <v>0</v>
      </c>
      <c r="S23" s="55">
        <f t="shared" si="12"/>
        <v>0</v>
      </c>
      <c r="T23" s="54">
        <f t="shared" si="13"/>
        <v>22.392916603602238</v>
      </c>
      <c r="U23" s="56">
        <f t="shared" si="14"/>
        <v>33.023951869229606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13214000</v>
      </c>
      <c r="C26" s="111">
        <f>SUM(C19:C25)</f>
        <v>0</v>
      </c>
      <c r="D26" s="111"/>
      <c r="E26" s="111">
        <f t="shared" si="8"/>
        <v>13214000</v>
      </c>
      <c r="F26" s="112">
        <f t="shared" ref="F26:O26" si="15">SUM(F19:F25)</f>
        <v>13214000</v>
      </c>
      <c r="G26" s="113">
        <f t="shared" si="15"/>
        <v>3964000</v>
      </c>
      <c r="H26" s="112">
        <f t="shared" si="15"/>
        <v>0</v>
      </c>
      <c r="I26" s="113">
        <f t="shared" si="15"/>
        <v>0</v>
      </c>
      <c r="J26" s="112">
        <f t="shared" si="15"/>
        <v>2959000</v>
      </c>
      <c r="K26" s="113">
        <f t="shared" si="15"/>
        <v>4363785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2959000</v>
      </c>
      <c r="Q26" s="113">
        <f t="shared" si="10"/>
        <v>4363785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22.392916603602238</v>
      </c>
      <c r="U26" s="60">
        <f>IF(($E26-$E21-$E25)   =0,0,($Q26   /($E26-$E21-$E25)   )*100)</f>
        <v>33.023951869229606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100000000</v>
      </c>
      <c r="C30" s="108"/>
      <c r="D30" s="108"/>
      <c r="E30" s="108">
        <f>$B30      +$C30      +$D30</f>
        <v>100000000</v>
      </c>
      <c r="F30" s="109">
        <v>100000000</v>
      </c>
      <c r="G30" s="110">
        <v>60000000</v>
      </c>
      <c r="H30" s="109">
        <v>2280000</v>
      </c>
      <c r="I30" s="110">
        <v>2543625</v>
      </c>
      <c r="J30" s="109">
        <v>677000</v>
      </c>
      <c r="K30" s="110">
        <v>98936</v>
      </c>
      <c r="L30" s="109"/>
      <c r="M30" s="110"/>
      <c r="N30" s="109"/>
      <c r="O30" s="110"/>
      <c r="P30" s="109">
        <f>$H30      +$J30      +$L30      +$N30</f>
        <v>2957000</v>
      </c>
      <c r="Q30" s="110">
        <f>$I30      +$K30      +$M30      +$O30</f>
        <v>2642561</v>
      </c>
      <c r="R30" s="54">
        <f>IF(($H30      =0),0,((($J30      -$H30      )/$H30      )*100))</f>
        <v>-70.307017543859658</v>
      </c>
      <c r="S30" s="55">
        <f>IF(($I30      =0),0,((($K30      -$I30      )/$I30      )*100))</f>
        <v>-96.110432945107874</v>
      </c>
      <c r="T30" s="54">
        <f>IF(($E30      =0),0,(($P30      /$E30      )*100))</f>
        <v>2.9569999999999999</v>
      </c>
      <c r="U30" s="56">
        <f>IF(($E30      =0),0,(($Q30      /$E30      )*100))</f>
        <v>2.6425609999999997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100000000</v>
      </c>
      <c r="C32" s="111">
        <f>SUM(C28:C31)</f>
        <v>0</v>
      </c>
      <c r="D32" s="111"/>
      <c r="E32" s="111">
        <f>$B32      +$C32      +$D32</f>
        <v>100000000</v>
      </c>
      <c r="F32" s="112">
        <f t="shared" ref="F32:O32" si="16">SUM(F28:F31)</f>
        <v>100000000</v>
      </c>
      <c r="G32" s="113">
        <f t="shared" si="16"/>
        <v>60000000</v>
      </c>
      <c r="H32" s="112">
        <f t="shared" si="16"/>
        <v>2280000</v>
      </c>
      <c r="I32" s="113">
        <f t="shared" si="16"/>
        <v>2543625</v>
      </c>
      <c r="J32" s="112">
        <f t="shared" si="16"/>
        <v>677000</v>
      </c>
      <c r="K32" s="113">
        <f t="shared" si="16"/>
        <v>98936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2957000</v>
      </c>
      <c r="Q32" s="113">
        <f>$I32      +$K32      +$M32      +$O32</f>
        <v>2642561</v>
      </c>
      <c r="R32" s="58">
        <f>IF(($H32      =0),0,((($J32      -$H32      )/$H32      )*100))</f>
        <v>-70.307017543859658</v>
      </c>
      <c r="S32" s="59">
        <f>IF(($I32      =0),0,((($K32      -$I32      )/$I32      )*100))</f>
        <v>-96.110432945107874</v>
      </c>
      <c r="T32" s="58">
        <f>IF($E32   =0,0,($P32   /$E32   )*100)</f>
        <v>2.9569999999999999</v>
      </c>
      <c r="U32" s="60">
        <f>IF($E32   =0,0,($Q32   /$E32   )*100)</f>
        <v>2.6425609999999997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2624000</v>
      </c>
      <c r="C34" s="108"/>
      <c r="D34" s="108"/>
      <c r="E34" s="108">
        <f>$B34      +$C34      +$D34</f>
        <v>2624000</v>
      </c>
      <c r="F34" s="109">
        <v>2624000</v>
      </c>
      <c r="G34" s="110">
        <v>656000</v>
      </c>
      <c r="H34" s="109">
        <v>656000</v>
      </c>
      <c r="I34" s="110">
        <v>746364</v>
      </c>
      <c r="J34" s="109"/>
      <c r="K34" s="110">
        <v>132711</v>
      </c>
      <c r="L34" s="109"/>
      <c r="M34" s="110"/>
      <c r="N34" s="109"/>
      <c r="O34" s="110"/>
      <c r="P34" s="109">
        <f>$H34      +$J34      +$L34      +$N34</f>
        <v>656000</v>
      </c>
      <c r="Q34" s="110">
        <f>$I34      +$K34      +$M34      +$O34</f>
        <v>879075</v>
      </c>
      <c r="R34" s="54">
        <f>IF(($H34      =0),0,((($J34      -$H34      )/$H34      )*100))</f>
        <v>-100</v>
      </c>
      <c r="S34" s="55">
        <f>IF(($I34      =0),0,((($K34      -$I34      )/$I34      )*100))</f>
        <v>-82.218997700853734</v>
      </c>
      <c r="T34" s="54">
        <f>IF(($E34      =0),0,(($P34      /$E34      )*100))</f>
        <v>25</v>
      </c>
      <c r="U34" s="56">
        <f>IF(($E34      =0),0,(($Q34      /$E34      )*100))</f>
        <v>33.501333841463413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2624000</v>
      </c>
      <c r="C35" s="111">
        <f>C34</f>
        <v>0</v>
      </c>
      <c r="D35" s="111"/>
      <c r="E35" s="111">
        <f>$B35      +$C35      +$D35</f>
        <v>2624000</v>
      </c>
      <c r="F35" s="112">
        <f t="shared" ref="F35:O35" si="17">F34</f>
        <v>2624000</v>
      </c>
      <c r="G35" s="113">
        <f t="shared" si="17"/>
        <v>656000</v>
      </c>
      <c r="H35" s="112">
        <f t="shared" si="17"/>
        <v>656000</v>
      </c>
      <c r="I35" s="113">
        <f t="shared" si="17"/>
        <v>746364</v>
      </c>
      <c r="J35" s="112">
        <f t="shared" si="17"/>
        <v>0</v>
      </c>
      <c r="K35" s="113">
        <f t="shared" si="17"/>
        <v>132711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656000</v>
      </c>
      <c r="Q35" s="113">
        <f>$I35      +$K35      +$M35      +$O35</f>
        <v>879075</v>
      </c>
      <c r="R35" s="58">
        <f>IF(($H35      =0),0,((($J35      -$H35      )/$H35      )*100))</f>
        <v>-100</v>
      </c>
      <c r="S35" s="59">
        <f>IF(($I35      =0),0,((($K35      -$I35      )/$I35      )*100))</f>
        <v>-82.218997700853734</v>
      </c>
      <c r="T35" s="58">
        <f>IF($E35   =0,0,($P35   /$E35   )*100)</f>
        <v>25</v>
      </c>
      <c r="U35" s="60">
        <f>IF($E35   =0,0,($Q35   /$E35   )*100)</f>
        <v>33.501333841463413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4860000</v>
      </c>
      <c r="C38" s="108"/>
      <c r="D38" s="108"/>
      <c r="E38" s="108">
        <f t="shared" si="18"/>
        <v>4860000</v>
      </c>
      <c r="F38" s="109">
        <v>4419000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4860000</v>
      </c>
      <c r="C42" s="111">
        <f>SUM(C37:C41)</f>
        <v>0</v>
      </c>
      <c r="D42" s="111"/>
      <c r="E42" s="111">
        <f t="shared" si="18"/>
        <v>4860000</v>
      </c>
      <c r="F42" s="112">
        <f t="shared" ref="F42:O42" si="25">SUM(F37:F41)</f>
        <v>4419000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75000000</v>
      </c>
      <c r="C53" s="108"/>
      <c r="D53" s="108"/>
      <c r="E53" s="108">
        <f t="shared" si="26"/>
        <v>75000000</v>
      </c>
      <c r="F53" s="109">
        <v>75000000</v>
      </c>
      <c r="G53" s="110">
        <v>55000000</v>
      </c>
      <c r="H53" s="109">
        <v>8294000</v>
      </c>
      <c r="I53" s="110">
        <v>8917819</v>
      </c>
      <c r="J53" s="109">
        <v>30001000</v>
      </c>
      <c r="K53" s="110">
        <v>29681271</v>
      </c>
      <c r="L53" s="109"/>
      <c r="M53" s="110"/>
      <c r="N53" s="109"/>
      <c r="O53" s="110"/>
      <c r="P53" s="109">
        <f t="shared" si="27"/>
        <v>38295000</v>
      </c>
      <c r="Q53" s="110">
        <f t="shared" si="28"/>
        <v>38599090</v>
      </c>
      <c r="R53" s="54">
        <f t="shared" si="29"/>
        <v>261.71931516759105</v>
      </c>
      <c r="S53" s="55">
        <f t="shared" si="30"/>
        <v>232.83105431944739</v>
      </c>
      <c r="T53" s="54">
        <f t="shared" si="31"/>
        <v>51.06</v>
      </c>
      <c r="U53" s="56">
        <f t="shared" si="32"/>
        <v>51.465453333333336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75000000</v>
      </c>
      <c r="C55" s="111">
        <f>SUM(C44:C54)</f>
        <v>0</v>
      </c>
      <c r="D55" s="111"/>
      <c r="E55" s="111">
        <f t="shared" si="26"/>
        <v>75000000</v>
      </c>
      <c r="F55" s="112">
        <f t="shared" ref="F55:O55" si="33">SUM(F44:F54)</f>
        <v>75000000</v>
      </c>
      <c r="G55" s="113">
        <f t="shared" si="33"/>
        <v>55000000</v>
      </c>
      <c r="H55" s="112">
        <f t="shared" si="33"/>
        <v>8294000</v>
      </c>
      <c r="I55" s="113">
        <f t="shared" si="33"/>
        <v>8917819</v>
      </c>
      <c r="J55" s="112">
        <f t="shared" si="33"/>
        <v>30001000</v>
      </c>
      <c r="K55" s="113">
        <f t="shared" si="33"/>
        <v>29681271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38295000</v>
      </c>
      <c r="Q55" s="113">
        <f t="shared" si="28"/>
        <v>38599090</v>
      </c>
      <c r="R55" s="58">
        <f t="shared" si="29"/>
        <v>261.71931516759105</v>
      </c>
      <c r="S55" s="59">
        <f t="shared" si="30"/>
        <v>232.83105431944739</v>
      </c>
      <c r="T55" s="58">
        <f>IF((+$E45+$E47+$E49+$E50+$E53) =0,0,(P55   /(+$E45+$E47+$E49+$E50+$E53) )*100)</f>
        <v>51.06</v>
      </c>
      <c r="U55" s="60">
        <f>IF((+$E45+$E47+$E49+$E50+$E53) =0,0,(Q55   /(+$E45+$E47+$E49+$E50+$E53) )*100)</f>
        <v>51.465453333333336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230198000</v>
      </c>
      <c r="C69" s="120">
        <f>SUM(C9:C16,C19:C25,C28:C31,C34,C37:C41,C44:C54,C57:C60,C63:C67)</f>
        <v>0</v>
      </c>
      <c r="D69" s="120"/>
      <c r="E69" s="120">
        <f t="shared" si="35"/>
        <v>230198000</v>
      </c>
      <c r="F69" s="121">
        <f t="shared" ref="F69:O69" si="43">SUM(F9:F16,F19:F25,F28:F31,F34,F37:F41,F44:F54,F57:F60,F63:F67)</f>
        <v>229757000</v>
      </c>
      <c r="G69" s="122">
        <f t="shared" si="43"/>
        <v>147620000</v>
      </c>
      <c r="H69" s="121">
        <f t="shared" si="43"/>
        <v>21678000</v>
      </c>
      <c r="I69" s="122">
        <f t="shared" si="43"/>
        <v>18606471</v>
      </c>
      <c r="J69" s="121">
        <f t="shared" si="43"/>
        <v>39576000</v>
      </c>
      <c r="K69" s="122">
        <f t="shared" si="43"/>
        <v>46497850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61254000</v>
      </c>
      <c r="Q69" s="122">
        <f t="shared" si="37"/>
        <v>65104321</v>
      </c>
      <c r="R69" s="67">
        <f t="shared" si="38"/>
        <v>82.562967063382231</v>
      </c>
      <c r="S69" s="68">
        <f t="shared" si="39"/>
        <v>149.90149932246689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27.488130390687402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29.215986950161106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242657000</v>
      </c>
      <c r="C71" s="108"/>
      <c r="D71" s="108"/>
      <c r="E71" s="108">
        <f>$B71      +$C71      +$D71</f>
        <v>242657000</v>
      </c>
      <c r="F71" s="109">
        <v>242657000</v>
      </c>
      <c r="G71" s="110">
        <v>210000000</v>
      </c>
      <c r="H71" s="109">
        <v>47726000</v>
      </c>
      <c r="I71" s="110">
        <v>48540343</v>
      </c>
      <c r="J71" s="109">
        <v>12274000</v>
      </c>
      <c r="K71" s="110">
        <v>78055596</v>
      </c>
      <c r="L71" s="109"/>
      <c r="M71" s="110"/>
      <c r="N71" s="109"/>
      <c r="O71" s="110"/>
      <c r="P71" s="109">
        <f>$H71      +$J71      +$L71      +$N71</f>
        <v>60000000</v>
      </c>
      <c r="Q71" s="110">
        <f>$I71      +$K71      +$M71      +$O71</f>
        <v>126595939</v>
      </c>
      <c r="R71" s="54">
        <f>IF(($H71      =0),0,((($J71      -$H71      )/$H71      )*100))</f>
        <v>-74.282361815362691</v>
      </c>
      <c r="S71" s="55">
        <f>IF(($I71      =0),0,((($K71      -$I71      )/$I71      )*100))</f>
        <v>60.805612766271558</v>
      </c>
      <c r="T71" s="54">
        <f>IF(($E71      =0),0,(($P71      /$E71      )*100))</f>
        <v>24.726259699905629</v>
      </c>
      <c r="U71" s="56">
        <f>IF(($E71      =0),0,(($Q71      /$E71      )*100))</f>
        <v>52.170734411123519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242657000</v>
      </c>
      <c r="C73" s="117">
        <f>SUM(C71:C72)</f>
        <v>0</v>
      </c>
      <c r="D73" s="117"/>
      <c r="E73" s="117">
        <f>$B73      +$C73      +$D73</f>
        <v>242657000</v>
      </c>
      <c r="F73" s="118">
        <f t="shared" ref="F73:O73" si="44">SUM(F71:F72)</f>
        <v>242657000</v>
      </c>
      <c r="G73" s="119">
        <f t="shared" si="44"/>
        <v>210000000</v>
      </c>
      <c r="H73" s="118">
        <f t="shared" si="44"/>
        <v>47726000</v>
      </c>
      <c r="I73" s="119">
        <f t="shared" si="44"/>
        <v>48540343</v>
      </c>
      <c r="J73" s="118">
        <f t="shared" si="44"/>
        <v>12274000</v>
      </c>
      <c r="K73" s="119">
        <f t="shared" si="44"/>
        <v>78055596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60000000</v>
      </c>
      <c r="Q73" s="119">
        <f>$I73      +$K73      +$M73      +$O73</f>
        <v>126595939</v>
      </c>
      <c r="R73" s="63">
        <f>IF(($H73      =0),0,((($J73      -$H73      )/$H73      )*100))</f>
        <v>-74.282361815362691</v>
      </c>
      <c r="S73" s="64">
        <f>IF(($I73      =0),0,((($K73      -$I73      )/$I73      )*100))</f>
        <v>60.805612766271558</v>
      </c>
      <c r="T73" s="63">
        <f>IF(($E71      =0),0,(($P71      /$E71      )*100))</f>
        <v>24.726259699905629</v>
      </c>
      <c r="U73" s="65">
        <f>IF($E71   =0,0,($Q71   /$E71 )*100)</f>
        <v>52.170734411123519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242657000</v>
      </c>
      <c r="C74" s="120">
        <f>SUM(C71:C72)</f>
        <v>0</v>
      </c>
      <c r="D74" s="120"/>
      <c r="E74" s="120">
        <f>$B74      +$C74      +$D74</f>
        <v>242657000</v>
      </c>
      <c r="F74" s="121">
        <f t="shared" ref="F74:O74" si="45">SUM(F71:F72)</f>
        <v>242657000</v>
      </c>
      <c r="G74" s="122">
        <f t="shared" si="45"/>
        <v>210000000</v>
      </c>
      <c r="H74" s="121">
        <f t="shared" si="45"/>
        <v>47726000</v>
      </c>
      <c r="I74" s="122">
        <f t="shared" si="45"/>
        <v>48540343</v>
      </c>
      <c r="J74" s="121">
        <f t="shared" si="45"/>
        <v>12274000</v>
      </c>
      <c r="K74" s="122">
        <f t="shared" si="45"/>
        <v>78055596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60000000</v>
      </c>
      <c r="Q74" s="122">
        <f>$I74      +$K74      +$M74      +$O74</f>
        <v>126595939</v>
      </c>
      <c r="R74" s="67">
        <f>IF(($H74      =0),0,((($J74      -$H74      )/$H74      )*100))</f>
        <v>-74.282361815362691</v>
      </c>
      <c r="S74" s="68">
        <f>IF(($I74      =0),0,((($K74      -$I74      )/$I74      )*100))</f>
        <v>60.805612766271558</v>
      </c>
      <c r="T74" s="67">
        <f>IF(($E71      =0),0,(($P71      /$E71      )*100))</f>
        <v>24.726259699905629</v>
      </c>
      <c r="U74" s="71">
        <f>IF($E71   =0,0,($Q71   /$E71 )*100)</f>
        <v>52.170734411123519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472855000</v>
      </c>
      <c r="C75" s="120">
        <f>SUM(C9:C16,C19:C25,C28:C31,C34,C37:C41,C44:C54,C57:C60,C63:C67,C71:C72)</f>
        <v>0</v>
      </c>
      <c r="D75" s="120"/>
      <c r="E75" s="120">
        <f>$B75      +$C75      +$D75</f>
        <v>472855000</v>
      </c>
      <c r="F75" s="121">
        <f t="shared" ref="F75:O75" si="46">SUM(F9:F16,F19:F25,F28:F31,F34,F37:F41,F44:F54,F57:F60,F63:F67,F71:F72)</f>
        <v>472414000</v>
      </c>
      <c r="G75" s="122">
        <f t="shared" si="46"/>
        <v>357620000</v>
      </c>
      <c r="H75" s="121">
        <f t="shared" si="46"/>
        <v>69404000</v>
      </c>
      <c r="I75" s="122">
        <f t="shared" si="46"/>
        <v>67146814</v>
      </c>
      <c r="J75" s="121">
        <f t="shared" si="46"/>
        <v>51850000</v>
      </c>
      <c r="K75" s="122">
        <f t="shared" si="46"/>
        <v>124553446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121254000</v>
      </c>
      <c r="Q75" s="122">
        <f>$I75      +$K75      +$M75      +$O75</f>
        <v>191700260</v>
      </c>
      <c r="R75" s="67">
        <f>IF(($H75      =0),0,((($J75      -$H75      )/$H75      )*100))</f>
        <v>-25.292490346377733</v>
      </c>
      <c r="S75" s="68">
        <f>IF(($I75      =0),0,((($K75      -$I75      )/$I75      )*100))</f>
        <v>85.494200811970018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26.048400090226529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41.182023437416085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5Gy9nIslOE8AP3aoEE+42Sn3bQUZ2gNkh5QkwlH3jg4NerAozi5ZW9jz2y/sbpsMybL4Fh5vkJiVFh+80Dm0Rg==" saltValue="ULq3NvhfLzidfYXbYfuR1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/>
      <c r="I10" s="110">
        <v>205602</v>
      </c>
      <c r="J10" s="109">
        <v>272000</v>
      </c>
      <c r="K10" s="110">
        <v>207785</v>
      </c>
      <c r="L10" s="109"/>
      <c r="M10" s="110"/>
      <c r="N10" s="109"/>
      <c r="O10" s="110"/>
      <c r="P10" s="109">
        <f t="shared" ref="P10:P17" si="1">$H10      +$J10      +$L10      +$N10</f>
        <v>272000</v>
      </c>
      <c r="Q10" s="110">
        <f t="shared" ref="Q10:Q17" si="2">$I10      +$K10      +$M10      +$O10</f>
        <v>413387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1.0617600996099259</v>
      </c>
      <c r="T10" s="54">
        <f t="shared" ref="T10:T16" si="5">IF(($E10      =0),0,(($P10      /$E10      )*100))</f>
        <v>14.315789473684209</v>
      </c>
      <c r="U10" s="56">
        <f t="shared" ref="U10:U16" si="6">IF(($E10      =0),0,(($Q10      /$E10      )*100))</f>
        <v>21.757210526315792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22194000</v>
      </c>
      <c r="C14" s="108"/>
      <c r="D14" s="108"/>
      <c r="E14" s="108">
        <f t="shared" si="0"/>
        <v>22194000</v>
      </c>
      <c r="F14" s="109">
        <v>22194000</v>
      </c>
      <c r="G14" s="110">
        <v>12835000</v>
      </c>
      <c r="H14" s="109"/>
      <c r="I14" s="110">
        <v>4034815</v>
      </c>
      <c r="J14" s="109">
        <v>9648000</v>
      </c>
      <c r="K14" s="110">
        <v>2973389</v>
      </c>
      <c r="L14" s="109"/>
      <c r="M14" s="110"/>
      <c r="N14" s="109"/>
      <c r="O14" s="110"/>
      <c r="P14" s="109">
        <f t="shared" si="1"/>
        <v>9648000</v>
      </c>
      <c r="Q14" s="110">
        <f t="shared" si="2"/>
        <v>7008204</v>
      </c>
      <c r="R14" s="54">
        <f t="shared" si="3"/>
        <v>0</v>
      </c>
      <c r="S14" s="55">
        <f t="shared" si="4"/>
        <v>-26.306683206045385</v>
      </c>
      <c r="T14" s="54">
        <f t="shared" si="5"/>
        <v>43.471208434712082</v>
      </c>
      <c r="U14" s="56">
        <f t="shared" si="6"/>
        <v>31.577020816436875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25094000</v>
      </c>
      <c r="C17" s="111">
        <f>SUM(C9:C16)</f>
        <v>0</v>
      </c>
      <c r="D17" s="111"/>
      <c r="E17" s="111">
        <f t="shared" si="0"/>
        <v>25094000</v>
      </c>
      <c r="F17" s="112">
        <f t="shared" ref="F17:O17" si="7">SUM(F9:F16)</f>
        <v>25094000</v>
      </c>
      <c r="G17" s="113">
        <f t="shared" si="7"/>
        <v>14735000</v>
      </c>
      <c r="H17" s="112">
        <f t="shared" si="7"/>
        <v>0</v>
      </c>
      <c r="I17" s="113">
        <f t="shared" si="7"/>
        <v>4240417</v>
      </c>
      <c r="J17" s="112">
        <f t="shared" si="7"/>
        <v>9920000</v>
      </c>
      <c r="K17" s="113">
        <f t="shared" si="7"/>
        <v>3181174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9920000</v>
      </c>
      <c r="Q17" s="113">
        <f t="shared" si="2"/>
        <v>7421591</v>
      </c>
      <c r="R17" s="58">
        <f t="shared" si="3"/>
        <v>0</v>
      </c>
      <c r="S17" s="59">
        <f t="shared" si="4"/>
        <v>-24.979689497518759</v>
      </c>
      <c r="T17" s="58">
        <f>IF((SUM($E9:$E14))=0,0,(P17/(SUM($E9:$E14))*100))</f>
        <v>41.172076035527517</v>
      </c>
      <c r="U17" s="60">
        <f>IF((SUM($E9:$E14))=0,0,(Q17/(SUM($E9:$E14))*100))</f>
        <v>30.802652112559141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6891000</v>
      </c>
      <c r="C23" s="108"/>
      <c r="D23" s="108"/>
      <c r="E23" s="108">
        <f t="shared" si="8"/>
        <v>6891000</v>
      </c>
      <c r="F23" s="109">
        <v>6891000</v>
      </c>
      <c r="G23" s="110">
        <v>3446000</v>
      </c>
      <c r="H23" s="109"/>
      <c r="I23" s="110"/>
      <c r="J23" s="109">
        <v>3738000</v>
      </c>
      <c r="K23" s="110">
        <v>3446000</v>
      </c>
      <c r="L23" s="109"/>
      <c r="M23" s="110"/>
      <c r="N23" s="109"/>
      <c r="O23" s="110"/>
      <c r="P23" s="109">
        <f t="shared" si="9"/>
        <v>3738000</v>
      </c>
      <c r="Q23" s="110">
        <f t="shared" si="10"/>
        <v>3446000</v>
      </c>
      <c r="R23" s="54">
        <f t="shared" si="11"/>
        <v>0</v>
      </c>
      <c r="S23" s="55">
        <f t="shared" si="12"/>
        <v>0</v>
      </c>
      <c r="T23" s="54">
        <f t="shared" si="13"/>
        <v>54.244666956900303</v>
      </c>
      <c r="U23" s="56">
        <f t="shared" si="14"/>
        <v>50.00725584095197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6891000</v>
      </c>
      <c r="C26" s="111">
        <f>SUM(C19:C25)</f>
        <v>0</v>
      </c>
      <c r="D26" s="111"/>
      <c r="E26" s="111">
        <f t="shared" si="8"/>
        <v>6891000</v>
      </c>
      <c r="F26" s="112">
        <f t="shared" ref="F26:O26" si="15">SUM(F19:F25)</f>
        <v>6891000</v>
      </c>
      <c r="G26" s="113">
        <f t="shared" si="15"/>
        <v>3446000</v>
      </c>
      <c r="H26" s="112">
        <f t="shared" si="15"/>
        <v>0</v>
      </c>
      <c r="I26" s="113">
        <f t="shared" si="15"/>
        <v>0</v>
      </c>
      <c r="J26" s="112">
        <f t="shared" si="15"/>
        <v>3738000</v>
      </c>
      <c r="K26" s="113">
        <f t="shared" si="15"/>
        <v>3446000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3738000</v>
      </c>
      <c r="Q26" s="113">
        <f t="shared" si="10"/>
        <v>3446000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54.244666956900303</v>
      </c>
      <c r="U26" s="60">
        <f>IF(($E26-$E21-$E25)   =0,0,($Q26   /($E26-$E21-$E25)   )*100)</f>
        <v>50.00725584095197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2791000</v>
      </c>
      <c r="C34" s="108"/>
      <c r="D34" s="108"/>
      <c r="E34" s="108">
        <f>$B34      +$C34      +$D34</f>
        <v>2791000</v>
      </c>
      <c r="F34" s="109">
        <v>2791000</v>
      </c>
      <c r="G34" s="110">
        <v>1954000</v>
      </c>
      <c r="H34" s="109">
        <v>493000</v>
      </c>
      <c r="I34" s="110">
        <v>333853</v>
      </c>
      <c r="J34" s="109">
        <v>493000</v>
      </c>
      <c r="K34" s="110">
        <v>490204</v>
      </c>
      <c r="L34" s="109"/>
      <c r="M34" s="110"/>
      <c r="N34" s="109"/>
      <c r="O34" s="110"/>
      <c r="P34" s="109">
        <f>$H34      +$J34      +$L34      +$N34</f>
        <v>986000</v>
      </c>
      <c r="Q34" s="110">
        <f>$I34      +$K34      +$M34      +$O34</f>
        <v>824057</v>
      </c>
      <c r="R34" s="54">
        <f>IF(($H34      =0),0,((($J34      -$H34      )/$H34      )*100))</f>
        <v>0</v>
      </c>
      <c r="S34" s="55">
        <f>IF(($I34      =0),0,((($K34      -$I34      )/$I34      )*100))</f>
        <v>46.832288462287295</v>
      </c>
      <c r="T34" s="54">
        <f>IF(($E34      =0),0,(($P34      /$E34      )*100))</f>
        <v>35.327839484055893</v>
      </c>
      <c r="U34" s="56">
        <f>IF(($E34      =0),0,(($Q34      /$E34      )*100))</f>
        <v>29.525510569688286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2791000</v>
      </c>
      <c r="C35" s="111">
        <f>C34</f>
        <v>0</v>
      </c>
      <c r="D35" s="111"/>
      <c r="E35" s="111">
        <f>$B35      +$C35      +$D35</f>
        <v>2791000</v>
      </c>
      <c r="F35" s="112">
        <f t="shared" ref="F35:O35" si="17">F34</f>
        <v>2791000</v>
      </c>
      <c r="G35" s="113">
        <f t="shared" si="17"/>
        <v>1954000</v>
      </c>
      <c r="H35" s="112">
        <f t="shared" si="17"/>
        <v>493000</v>
      </c>
      <c r="I35" s="113">
        <f t="shared" si="17"/>
        <v>333853</v>
      </c>
      <c r="J35" s="112">
        <f t="shared" si="17"/>
        <v>493000</v>
      </c>
      <c r="K35" s="113">
        <f t="shared" si="17"/>
        <v>490204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986000</v>
      </c>
      <c r="Q35" s="113">
        <f>$I35      +$K35      +$M35      +$O35</f>
        <v>824057</v>
      </c>
      <c r="R35" s="58">
        <f>IF(($H35      =0),0,((($J35      -$H35      )/$H35      )*100))</f>
        <v>0</v>
      </c>
      <c r="S35" s="59">
        <f>IF(($I35      =0),0,((($K35      -$I35      )/$I35      )*100))</f>
        <v>46.832288462287295</v>
      </c>
      <c r="T35" s="58">
        <f>IF($E35   =0,0,($P35   /$E35   )*100)</f>
        <v>35.327839484055893</v>
      </c>
      <c r="U35" s="60">
        <f>IF($E35   =0,0,($Q35   /$E35   )*100)</f>
        <v>29.525510569688286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41300000</v>
      </c>
      <c r="C37" s="108"/>
      <c r="D37" s="108"/>
      <c r="E37" s="108">
        <f t="shared" ref="E37:E42" si="18">$B37      +$C37      +$D37</f>
        <v>41300000</v>
      </c>
      <c r="F37" s="109">
        <v>41300000</v>
      </c>
      <c r="G37" s="110">
        <v>18585000</v>
      </c>
      <c r="H37" s="109">
        <v>4345000</v>
      </c>
      <c r="I37" s="110"/>
      <c r="J37" s="109"/>
      <c r="K37" s="110">
        <v>9360022</v>
      </c>
      <c r="L37" s="109"/>
      <c r="M37" s="110"/>
      <c r="N37" s="109"/>
      <c r="O37" s="110"/>
      <c r="P37" s="109">
        <f t="shared" ref="P37:P42" si="19">$H37      +$J37      +$L37      +$N37</f>
        <v>4345000</v>
      </c>
      <c r="Q37" s="110">
        <f t="shared" ref="Q37:Q42" si="20">$I37      +$K37      +$M37      +$O37</f>
        <v>9360022</v>
      </c>
      <c r="R37" s="54">
        <f t="shared" ref="R37:R42" si="21">IF(($H37      =0),0,((($J37      -$H37      )/$H37      )*100))</f>
        <v>-100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10.520581113801452</v>
      </c>
      <c r="U37" s="56">
        <f t="shared" ref="U37:U41" si="24">IF(($E37      =0),0,(($Q37      /$E37      )*100))</f>
        <v>22.66349152542373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1900000</v>
      </c>
      <c r="C38" s="108"/>
      <c r="D38" s="108"/>
      <c r="E38" s="108">
        <f t="shared" si="18"/>
        <v>1900000</v>
      </c>
      <c r="F38" s="109">
        <v>1728000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43200000</v>
      </c>
      <c r="C42" s="111">
        <f>SUM(C37:C41)</f>
        <v>0</v>
      </c>
      <c r="D42" s="111"/>
      <c r="E42" s="111">
        <f t="shared" si="18"/>
        <v>43200000</v>
      </c>
      <c r="F42" s="112">
        <f t="shared" ref="F42:O42" si="25">SUM(F37:F41)</f>
        <v>43028000</v>
      </c>
      <c r="G42" s="113">
        <f t="shared" si="25"/>
        <v>18585000</v>
      </c>
      <c r="H42" s="112">
        <f t="shared" si="25"/>
        <v>4345000</v>
      </c>
      <c r="I42" s="113">
        <f t="shared" si="25"/>
        <v>0</v>
      </c>
      <c r="J42" s="112">
        <f t="shared" si="25"/>
        <v>0</v>
      </c>
      <c r="K42" s="113">
        <f t="shared" si="25"/>
        <v>9360022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4345000</v>
      </c>
      <c r="Q42" s="113">
        <f t="shared" si="20"/>
        <v>9360022</v>
      </c>
      <c r="R42" s="58">
        <f t="shared" si="21"/>
        <v>-100</v>
      </c>
      <c r="S42" s="59">
        <f t="shared" si="22"/>
        <v>0</v>
      </c>
      <c r="T42" s="58">
        <f>IF((+$E37+$E40) =0,0,(P42   /(+$E37+$E40) )*100)</f>
        <v>10.520581113801452</v>
      </c>
      <c r="U42" s="60">
        <f>IF((+$E37+$E40) =0,0,(Q42   /(+$E37+$E40) )*100)</f>
        <v>22.66349152542373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75000000</v>
      </c>
      <c r="C53" s="108"/>
      <c r="D53" s="108"/>
      <c r="E53" s="108">
        <f t="shared" si="26"/>
        <v>75000000</v>
      </c>
      <c r="F53" s="109">
        <v>75000000</v>
      </c>
      <c r="G53" s="110">
        <v>60000000</v>
      </c>
      <c r="H53" s="109">
        <v>23136000</v>
      </c>
      <c r="I53" s="110">
        <v>11807238</v>
      </c>
      <c r="J53" s="109">
        <v>24025000</v>
      </c>
      <c r="K53" s="110">
        <v>25990787</v>
      </c>
      <c r="L53" s="109"/>
      <c r="M53" s="110"/>
      <c r="N53" s="109"/>
      <c r="O53" s="110"/>
      <c r="P53" s="109">
        <f t="shared" si="27"/>
        <v>47161000</v>
      </c>
      <c r="Q53" s="110">
        <f t="shared" si="28"/>
        <v>37798025</v>
      </c>
      <c r="R53" s="54">
        <f t="shared" si="29"/>
        <v>3.842496542185339</v>
      </c>
      <c r="S53" s="55">
        <f t="shared" si="30"/>
        <v>120.12588380110574</v>
      </c>
      <c r="T53" s="54">
        <f t="shared" si="31"/>
        <v>62.88133333333333</v>
      </c>
      <c r="U53" s="56">
        <f t="shared" si="32"/>
        <v>50.397366666666663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75000000</v>
      </c>
      <c r="C55" s="111">
        <f>SUM(C44:C54)</f>
        <v>0</v>
      </c>
      <c r="D55" s="111"/>
      <c r="E55" s="111">
        <f t="shared" si="26"/>
        <v>75000000</v>
      </c>
      <c r="F55" s="112">
        <f t="shared" ref="F55:O55" si="33">SUM(F44:F54)</f>
        <v>75000000</v>
      </c>
      <c r="G55" s="113">
        <f t="shared" si="33"/>
        <v>60000000</v>
      </c>
      <c r="H55" s="112">
        <f t="shared" si="33"/>
        <v>23136000</v>
      </c>
      <c r="I55" s="113">
        <f t="shared" si="33"/>
        <v>11807238</v>
      </c>
      <c r="J55" s="112">
        <f t="shared" si="33"/>
        <v>24025000</v>
      </c>
      <c r="K55" s="113">
        <f t="shared" si="33"/>
        <v>25990787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47161000</v>
      </c>
      <c r="Q55" s="113">
        <f t="shared" si="28"/>
        <v>37798025</v>
      </c>
      <c r="R55" s="58">
        <f t="shared" si="29"/>
        <v>3.842496542185339</v>
      </c>
      <c r="S55" s="59">
        <f t="shared" si="30"/>
        <v>120.12588380110574</v>
      </c>
      <c r="T55" s="58">
        <f>IF((+$E45+$E47+$E49+$E50+$E53) =0,0,(P55   /(+$E45+$E47+$E49+$E50+$E53) )*100)</f>
        <v>62.88133333333333</v>
      </c>
      <c r="U55" s="60">
        <f>IF((+$E45+$E47+$E49+$E50+$E53) =0,0,(Q55   /(+$E45+$E47+$E49+$E50+$E53) )*100)</f>
        <v>50.397366666666663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152976000</v>
      </c>
      <c r="C69" s="120">
        <f>SUM(C9:C16,C19:C25,C28:C31,C34,C37:C41,C44:C54,C57:C60,C63:C67)</f>
        <v>0</v>
      </c>
      <c r="D69" s="120"/>
      <c r="E69" s="120">
        <f t="shared" si="35"/>
        <v>152976000</v>
      </c>
      <c r="F69" s="121">
        <f t="shared" ref="F69:O69" si="43">SUM(F9:F16,F19:F25,F28:F31,F34,F37:F41,F44:F54,F57:F60,F63:F67)</f>
        <v>152804000</v>
      </c>
      <c r="G69" s="122">
        <f t="shared" si="43"/>
        <v>98720000</v>
      </c>
      <c r="H69" s="121">
        <f t="shared" si="43"/>
        <v>27974000</v>
      </c>
      <c r="I69" s="122">
        <f t="shared" si="43"/>
        <v>16381508</v>
      </c>
      <c r="J69" s="121">
        <f t="shared" si="43"/>
        <v>38176000</v>
      </c>
      <c r="K69" s="122">
        <f t="shared" si="43"/>
        <v>42468187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66150000</v>
      </c>
      <c r="Q69" s="122">
        <f t="shared" si="37"/>
        <v>58849695</v>
      </c>
      <c r="R69" s="67">
        <f t="shared" si="38"/>
        <v>36.469578894687928</v>
      </c>
      <c r="S69" s="68">
        <f t="shared" si="39"/>
        <v>159.24467393355971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44.077667315226954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39.213261947280046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137899000</v>
      </c>
      <c r="C71" s="108"/>
      <c r="D71" s="108"/>
      <c r="E71" s="108">
        <f>$B71      +$C71      +$D71</f>
        <v>137899000</v>
      </c>
      <c r="F71" s="109">
        <v>137899000</v>
      </c>
      <c r="G71" s="110">
        <v>116000000</v>
      </c>
      <c r="H71" s="109">
        <v>24629000</v>
      </c>
      <c r="I71" s="110">
        <v>20547898</v>
      </c>
      <c r="J71" s="109">
        <v>16371000</v>
      </c>
      <c r="K71" s="110">
        <v>44079812</v>
      </c>
      <c r="L71" s="109"/>
      <c r="M71" s="110"/>
      <c r="N71" s="109"/>
      <c r="O71" s="110"/>
      <c r="P71" s="109">
        <f>$H71      +$J71      +$L71      +$N71</f>
        <v>41000000</v>
      </c>
      <c r="Q71" s="110">
        <f>$I71      +$K71      +$M71      +$O71</f>
        <v>64627710</v>
      </c>
      <c r="R71" s="54">
        <f>IF(($H71      =0),0,((($J71      -$H71      )/$H71      )*100))</f>
        <v>-33.529578951642378</v>
      </c>
      <c r="S71" s="55">
        <f>IF(($I71      =0),0,((($K71      -$I71      )/$I71      )*100))</f>
        <v>114.52224456243651</v>
      </c>
      <c r="T71" s="54">
        <f>IF(($E71      =0),0,(($P71      /$E71      )*100))</f>
        <v>29.731905234990823</v>
      </c>
      <c r="U71" s="56">
        <f>IF(($E71      =0),0,(($Q71      /$E71      )*100))</f>
        <v>46.865974372548024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137899000</v>
      </c>
      <c r="C73" s="117">
        <f>SUM(C71:C72)</f>
        <v>0</v>
      </c>
      <c r="D73" s="117"/>
      <c r="E73" s="117">
        <f>$B73      +$C73      +$D73</f>
        <v>137899000</v>
      </c>
      <c r="F73" s="118">
        <f t="shared" ref="F73:O73" si="44">SUM(F71:F72)</f>
        <v>137899000</v>
      </c>
      <c r="G73" s="119">
        <f t="shared" si="44"/>
        <v>116000000</v>
      </c>
      <c r="H73" s="118">
        <f t="shared" si="44"/>
        <v>24629000</v>
      </c>
      <c r="I73" s="119">
        <f t="shared" si="44"/>
        <v>20547898</v>
      </c>
      <c r="J73" s="118">
        <f t="shared" si="44"/>
        <v>16371000</v>
      </c>
      <c r="K73" s="119">
        <f t="shared" si="44"/>
        <v>44079812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41000000</v>
      </c>
      <c r="Q73" s="119">
        <f>$I73      +$K73      +$M73      +$O73</f>
        <v>64627710</v>
      </c>
      <c r="R73" s="63">
        <f>IF(($H73      =0),0,((($J73      -$H73      )/$H73      )*100))</f>
        <v>-33.529578951642378</v>
      </c>
      <c r="S73" s="64">
        <f>IF(($I73      =0),0,((($K73      -$I73      )/$I73      )*100))</f>
        <v>114.52224456243651</v>
      </c>
      <c r="T73" s="63">
        <f>IF(($E71      =0),0,(($P71      /$E71      )*100))</f>
        <v>29.731905234990823</v>
      </c>
      <c r="U73" s="65">
        <f>IF($E71   =0,0,($Q71   /$E71 )*100)</f>
        <v>46.865974372548024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137899000</v>
      </c>
      <c r="C74" s="120">
        <f>SUM(C71:C72)</f>
        <v>0</v>
      </c>
      <c r="D74" s="120"/>
      <c r="E74" s="120">
        <f>$B74      +$C74      +$D74</f>
        <v>137899000</v>
      </c>
      <c r="F74" s="121">
        <f t="shared" ref="F74:O74" si="45">SUM(F71:F72)</f>
        <v>137899000</v>
      </c>
      <c r="G74" s="122">
        <f t="shared" si="45"/>
        <v>116000000</v>
      </c>
      <c r="H74" s="121">
        <f t="shared" si="45"/>
        <v>24629000</v>
      </c>
      <c r="I74" s="122">
        <f t="shared" si="45"/>
        <v>20547898</v>
      </c>
      <c r="J74" s="121">
        <f t="shared" si="45"/>
        <v>16371000</v>
      </c>
      <c r="K74" s="122">
        <f t="shared" si="45"/>
        <v>44079812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41000000</v>
      </c>
      <c r="Q74" s="122">
        <f>$I74      +$K74      +$M74      +$O74</f>
        <v>64627710</v>
      </c>
      <c r="R74" s="67">
        <f>IF(($H74      =0),0,((($J74      -$H74      )/$H74      )*100))</f>
        <v>-33.529578951642378</v>
      </c>
      <c r="S74" s="68">
        <f>IF(($I74      =0),0,((($K74      -$I74      )/$I74      )*100))</f>
        <v>114.52224456243651</v>
      </c>
      <c r="T74" s="67">
        <f>IF(($E71      =0),0,(($P71      /$E71      )*100))</f>
        <v>29.731905234990823</v>
      </c>
      <c r="U74" s="71">
        <f>IF($E71   =0,0,($Q71   /$E71 )*100)</f>
        <v>46.865974372548024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290875000</v>
      </c>
      <c r="C75" s="120">
        <f>SUM(C9:C16,C19:C25,C28:C31,C34,C37:C41,C44:C54,C57:C60,C63:C67,C71:C72)</f>
        <v>0</v>
      </c>
      <c r="D75" s="120"/>
      <c r="E75" s="120">
        <f>$B75      +$C75      +$D75</f>
        <v>290875000</v>
      </c>
      <c r="F75" s="121">
        <f t="shared" ref="F75:O75" si="46">SUM(F9:F16,F19:F25,F28:F31,F34,F37:F41,F44:F54,F57:F60,F63:F67,F71:F72)</f>
        <v>290703000</v>
      </c>
      <c r="G75" s="122">
        <f t="shared" si="46"/>
        <v>214720000</v>
      </c>
      <c r="H75" s="121">
        <f t="shared" si="46"/>
        <v>52603000</v>
      </c>
      <c r="I75" s="122">
        <f t="shared" si="46"/>
        <v>36929406</v>
      </c>
      <c r="J75" s="121">
        <f t="shared" si="46"/>
        <v>54547000</v>
      </c>
      <c r="K75" s="122">
        <f t="shared" si="46"/>
        <v>86547999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107150000</v>
      </c>
      <c r="Q75" s="122">
        <f>$I75      +$K75      +$M75      +$O75</f>
        <v>123477405</v>
      </c>
      <c r="R75" s="67">
        <f>IF(($H75      =0),0,((($J75      -$H75      )/$H75      )*100))</f>
        <v>3.6956067144459439</v>
      </c>
      <c r="S75" s="68">
        <f>IF(($I75      =0),0,((($K75      -$I75      )/$I75      )*100))</f>
        <v>134.36065827866281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37.208090980119799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42.8778209914055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VOvZ/JcCdU7rMUIQWqrElamNLYsDqqtcrpuM2briV3oktHyzFl84sPysi6bLMkxlq87N1rpdZIh9emAlojL7Q==" saltValue="sge+5w4VaAs222HfbToLn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2500000</v>
      </c>
      <c r="C10" s="108"/>
      <c r="D10" s="108"/>
      <c r="E10" s="108">
        <f t="shared" ref="E10:E17" si="0">$B10      +$C10      +$D10</f>
        <v>2500000</v>
      </c>
      <c r="F10" s="109">
        <v>2500000</v>
      </c>
      <c r="G10" s="110">
        <v>2500000</v>
      </c>
      <c r="H10" s="109">
        <v>636000</v>
      </c>
      <c r="I10" s="110">
        <v>635210</v>
      </c>
      <c r="J10" s="109">
        <v>378000</v>
      </c>
      <c r="K10" s="110">
        <v>378516</v>
      </c>
      <c r="L10" s="109"/>
      <c r="M10" s="110"/>
      <c r="N10" s="109"/>
      <c r="O10" s="110"/>
      <c r="P10" s="109">
        <f t="shared" ref="P10:P17" si="1">$H10      +$J10      +$L10      +$N10</f>
        <v>1014000</v>
      </c>
      <c r="Q10" s="110">
        <f t="shared" ref="Q10:Q17" si="2">$I10      +$K10      +$M10      +$O10</f>
        <v>1013726</v>
      </c>
      <c r="R10" s="54">
        <f t="shared" ref="R10:R17" si="3">IF(($H10      =0),0,((($J10      -$H10      )/$H10      )*100))</f>
        <v>-40.566037735849058</v>
      </c>
      <c r="S10" s="55">
        <f t="shared" ref="S10:S17" si="4">IF(($I10      =0),0,((($K10      -$I10      )/$I10      )*100))</f>
        <v>-40.410887737913448</v>
      </c>
      <c r="T10" s="54">
        <f t="shared" ref="T10:T16" si="5">IF(($E10      =0),0,(($P10      /$E10      )*100))</f>
        <v>40.56</v>
      </c>
      <c r="U10" s="56">
        <f t="shared" ref="U10:U16" si="6">IF(($E10      =0),0,(($Q10      /$E10      )*100))</f>
        <v>40.549039999999998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2500000</v>
      </c>
      <c r="C17" s="111">
        <f>SUM(C9:C16)</f>
        <v>0</v>
      </c>
      <c r="D17" s="111"/>
      <c r="E17" s="111">
        <f t="shared" si="0"/>
        <v>2500000</v>
      </c>
      <c r="F17" s="112">
        <f t="shared" ref="F17:O17" si="7">SUM(F9:F16)</f>
        <v>2500000</v>
      </c>
      <c r="G17" s="113">
        <f t="shared" si="7"/>
        <v>2500000</v>
      </c>
      <c r="H17" s="112">
        <f t="shared" si="7"/>
        <v>636000</v>
      </c>
      <c r="I17" s="113">
        <f t="shared" si="7"/>
        <v>635210</v>
      </c>
      <c r="J17" s="112">
        <f t="shared" si="7"/>
        <v>378000</v>
      </c>
      <c r="K17" s="113">
        <f t="shared" si="7"/>
        <v>378516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1014000</v>
      </c>
      <c r="Q17" s="113">
        <f t="shared" si="2"/>
        <v>1013726</v>
      </c>
      <c r="R17" s="58">
        <f t="shared" si="3"/>
        <v>-40.566037735849058</v>
      </c>
      <c r="S17" s="59">
        <f t="shared" si="4"/>
        <v>-40.410887737913448</v>
      </c>
      <c r="T17" s="58">
        <f>IF((SUM($E9:$E14))=0,0,(P17/(SUM($E9:$E14))*100))</f>
        <v>40.56</v>
      </c>
      <c r="U17" s="60">
        <f>IF((SUM($E9:$E14))=0,0,(Q17/(SUM($E9:$E14))*100))</f>
        <v>40.549039999999998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156505000</v>
      </c>
      <c r="C19" s="108"/>
      <c r="D19" s="108"/>
      <c r="E19" s="108">
        <f t="shared" ref="E19:E26" si="8">$B19      +$C19      +$D19</f>
        <v>156505000</v>
      </c>
      <c r="F19" s="109">
        <v>156505000</v>
      </c>
      <c r="G19" s="110">
        <v>148480000</v>
      </c>
      <c r="H19" s="109">
        <v>32051000</v>
      </c>
      <c r="I19" s="110">
        <v>12051794</v>
      </c>
      <c r="J19" s="109">
        <v>58546000</v>
      </c>
      <c r="K19" s="110">
        <v>52839965</v>
      </c>
      <c r="L19" s="109"/>
      <c r="M19" s="110"/>
      <c r="N19" s="109"/>
      <c r="O19" s="110"/>
      <c r="P19" s="109">
        <f t="shared" ref="P19:P26" si="9">$H19      +$J19      +$L19      +$N19</f>
        <v>90597000</v>
      </c>
      <c r="Q19" s="110">
        <f t="shared" ref="Q19:Q26" si="10">$I19      +$K19      +$M19      +$O19</f>
        <v>64891759</v>
      </c>
      <c r="R19" s="54">
        <f t="shared" ref="R19:R26" si="11">IF(($H19      =0),0,((($J19      -$H19      )/$H19      )*100))</f>
        <v>82.665127453121585</v>
      </c>
      <c r="S19" s="55">
        <f t="shared" ref="S19:S26" si="12">IF(($I19      =0),0,((($K19      -$I19      )/$I19      )*100))</f>
        <v>338.4406587102302</v>
      </c>
      <c r="T19" s="54">
        <f t="shared" ref="T19:T25" si="13">IF(($E19      =0),0,(($P19      /$E19      )*100))</f>
        <v>57.887607424682919</v>
      </c>
      <c r="U19" s="56">
        <f t="shared" ref="U19:U25" si="14">IF(($E19      =0),0,(($Q19      /$E19      )*100))</f>
        <v>41.463058049263601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156505000</v>
      </c>
      <c r="C26" s="111">
        <f>SUM(C19:C25)</f>
        <v>0</v>
      </c>
      <c r="D26" s="111"/>
      <c r="E26" s="111">
        <f t="shared" si="8"/>
        <v>156505000</v>
      </c>
      <c r="F26" s="112">
        <f t="shared" ref="F26:O26" si="15">SUM(F19:F25)</f>
        <v>156505000</v>
      </c>
      <c r="G26" s="113">
        <f t="shared" si="15"/>
        <v>148480000</v>
      </c>
      <c r="H26" s="112">
        <f t="shared" si="15"/>
        <v>32051000</v>
      </c>
      <c r="I26" s="113">
        <f t="shared" si="15"/>
        <v>12051794</v>
      </c>
      <c r="J26" s="112">
        <f t="shared" si="15"/>
        <v>58546000</v>
      </c>
      <c r="K26" s="113">
        <f t="shared" si="15"/>
        <v>52839965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90597000</v>
      </c>
      <c r="Q26" s="113">
        <f t="shared" si="10"/>
        <v>64891759</v>
      </c>
      <c r="R26" s="58">
        <f t="shared" si="11"/>
        <v>82.665127453121585</v>
      </c>
      <c r="S26" s="59">
        <f t="shared" si="12"/>
        <v>338.4406587102302</v>
      </c>
      <c r="T26" s="58">
        <f>IF(($E26-$E21-$E25)   =0,0,($P26   /($E26-$E21-$E25)   )*100)</f>
        <v>57.887607424682919</v>
      </c>
      <c r="U26" s="60">
        <f>IF(($E26-$E21-$E25)   =0,0,($Q26   /($E26-$E21-$E25)   )*100)</f>
        <v>41.463058049263601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3707000</v>
      </c>
      <c r="C34" s="108"/>
      <c r="D34" s="108"/>
      <c r="E34" s="108">
        <f>$B34      +$C34      +$D34</f>
        <v>3707000</v>
      </c>
      <c r="F34" s="109">
        <v>3707000</v>
      </c>
      <c r="G34" s="110">
        <v>2595000</v>
      </c>
      <c r="H34" s="109">
        <v>553000</v>
      </c>
      <c r="I34" s="110">
        <v>553048</v>
      </c>
      <c r="J34" s="109">
        <v>828000</v>
      </c>
      <c r="K34" s="110">
        <v>828344</v>
      </c>
      <c r="L34" s="109"/>
      <c r="M34" s="110"/>
      <c r="N34" s="109"/>
      <c r="O34" s="110"/>
      <c r="P34" s="109">
        <f>$H34      +$J34      +$L34      +$N34</f>
        <v>1381000</v>
      </c>
      <c r="Q34" s="110">
        <f>$I34      +$K34      +$M34      +$O34</f>
        <v>1381392</v>
      </c>
      <c r="R34" s="54">
        <f>IF(($H34      =0),0,((($J34      -$H34      )/$H34      )*100))</f>
        <v>49.728752260397826</v>
      </c>
      <c r="S34" s="55">
        <f>IF(($I34      =0),0,((($K34      -$I34      )/$I34      )*100))</f>
        <v>49.777957790282215</v>
      </c>
      <c r="T34" s="54">
        <f>IF(($E34      =0),0,(($P34      /$E34      )*100))</f>
        <v>37.253844078769895</v>
      </c>
      <c r="U34" s="56">
        <f>IF(($E34      =0),0,(($Q34      /$E34      )*100))</f>
        <v>37.264418667386032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3707000</v>
      </c>
      <c r="C35" s="111">
        <f>C34</f>
        <v>0</v>
      </c>
      <c r="D35" s="111"/>
      <c r="E35" s="111">
        <f>$B35      +$C35      +$D35</f>
        <v>3707000</v>
      </c>
      <c r="F35" s="112">
        <f t="shared" ref="F35:O35" si="17">F34</f>
        <v>3707000</v>
      </c>
      <c r="G35" s="113">
        <f t="shared" si="17"/>
        <v>2595000</v>
      </c>
      <c r="H35" s="112">
        <f t="shared" si="17"/>
        <v>553000</v>
      </c>
      <c r="I35" s="113">
        <f t="shared" si="17"/>
        <v>553048</v>
      </c>
      <c r="J35" s="112">
        <f t="shared" si="17"/>
        <v>828000</v>
      </c>
      <c r="K35" s="113">
        <f t="shared" si="17"/>
        <v>828344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1381000</v>
      </c>
      <c r="Q35" s="113">
        <f>$I35      +$K35      +$M35      +$O35</f>
        <v>1381392</v>
      </c>
      <c r="R35" s="58">
        <f>IF(($H35      =0),0,((($J35      -$H35      )/$H35      )*100))</f>
        <v>49.728752260397826</v>
      </c>
      <c r="S35" s="59">
        <f>IF(($I35      =0),0,((($K35      -$I35      )/$I35      )*100))</f>
        <v>49.777957790282215</v>
      </c>
      <c r="T35" s="58">
        <f>IF($E35   =0,0,($P35   /$E35   )*100)</f>
        <v>37.253844078769895</v>
      </c>
      <c r="U35" s="60">
        <f>IF($E35   =0,0,($Q35   /$E35   )*100)</f>
        <v>37.264418667386032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8550000</v>
      </c>
      <c r="C37" s="108"/>
      <c r="D37" s="108"/>
      <c r="E37" s="108">
        <f t="shared" ref="E37:E42" si="18">$B37      +$C37      +$D37</f>
        <v>8550000</v>
      </c>
      <c r="F37" s="109">
        <v>8550000</v>
      </c>
      <c r="G37" s="110">
        <v>5558000</v>
      </c>
      <c r="H37" s="109"/>
      <c r="I37" s="110"/>
      <c r="J37" s="109">
        <v>3054000</v>
      </c>
      <c r="K37" s="110">
        <v>2655664</v>
      </c>
      <c r="L37" s="109"/>
      <c r="M37" s="110"/>
      <c r="N37" s="109"/>
      <c r="O37" s="110"/>
      <c r="P37" s="109">
        <f t="shared" ref="P37:P42" si="19">$H37      +$J37      +$L37      +$N37</f>
        <v>3054000</v>
      </c>
      <c r="Q37" s="110">
        <f t="shared" ref="Q37:Q42" si="20">$I37      +$K37      +$M37      +$O37</f>
        <v>2655664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35.719298245614034</v>
      </c>
      <c r="U37" s="56">
        <f t="shared" ref="U37:U41" si="24">IF(($E37      =0),0,(($Q37      /$E37      )*100))</f>
        <v>31.060397660818712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24027000</v>
      </c>
      <c r="C38" s="108"/>
      <c r="D38" s="108"/>
      <c r="E38" s="108">
        <f t="shared" si="18"/>
        <v>24027000</v>
      </c>
      <c r="F38" s="109">
        <v>21845000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32577000</v>
      </c>
      <c r="C42" s="111">
        <f>SUM(C37:C41)</f>
        <v>0</v>
      </c>
      <c r="D42" s="111"/>
      <c r="E42" s="111">
        <f t="shared" si="18"/>
        <v>32577000</v>
      </c>
      <c r="F42" s="112">
        <f t="shared" ref="F42:O42" si="25">SUM(F37:F41)</f>
        <v>30395000</v>
      </c>
      <c r="G42" s="113">
        <f t="shared" si="25"/>
        <v>5558000</v>
      </c>
      <c r="H42" s="112">
        <f t="shared" si="25"/>
        <v>0</v>
      </c>
      <c r="I42" s="113">
        <f t="shared" si="25"/>
        <v>0</v>
      </c>
      <c r="J42" s="112">
        <f t="shared" si="25"/>
        <v>3054000</v>
      </c>
      <c r="K42" s="113">
        <f t="shared" si="25"/>
        <v>2655664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3054000</v>
      </c>
      <c r="Q42" s="113">
        <f t="shared" si="20"/>
        <v>2655664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35.719298245614034</v>
      </c>
      <c r="U42" s="60">
        <f>IF((+$E37+$E40) =0,0,(Q42   /(+$E37+$E40) )*100)</f>
        <v>31.060397660818712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70129000</v>
      </c>
      <c r="C53" s="108"/>
      <c r="D53" s="108"/>
      <c r="E53" s="108">
        <f t="shared" si="26"/>
        <v>70129000</v>
      </c>
      <c r="F53" s="109">
        <v>70129000</v>
      </c>
      <c r="G53" s="110">
        <v>55000000</v>
      </c>
      <c r="H53" s="109">
        <v>13832000</v>
      </c>
      <c r="I53" s="110">
        <v>13832248</v>
      </c>
      <c r="J53" s="109">
        <v>37765000</v>
      </c>
      <c r="K53" s="110">
        <v>30324051</v>
      </c>
      <c r="L53" s="109"/>
      <c r="M53" s="110"/>
      <c r="N53" s="109"/>
      <c r="O53" s="110"/>
      <c r="P53" s="109">
        <f t="shared" si="27"/>
        <v>51597000</v>
      </c>
      <c r="Q53" s="110">
        <f t="shared" si="28"/>
        <v>44156299</v>
      </c>
      <c r="R53" s="54">
        <f t="shared" si="29"/>
        <v>173.0263157894737</v>
      </c>
      <c r="S53" s="55">
        <f t="shared" si="30"/>
        <v>119.22720732016951</v>
      </c>
      <c r="T53" s="54">
        <f t="shared" si="31"/>
        <v>73.57441286771521</v>
      </c>
      <c r="U53" s="56">
        <f t="shared" si="32"/>
        <v>62.96439276191019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70129000</v>
      </c>
      <c r="C55" s="111">
        <f>SUM(C44:C54)</f>
        <v>0</v>
      </c>
      <c r="D55" s="111"/>
      <c r="E55" s="111">
        <f t="shared" si="26"/>
        <v>70129000</v>
      </c>
      <c r="F55" s="112">
        <f t="shared" ref="F55:O55" si="33">SUM(F44:F54)</f>
        <v>70129000</v>
      </c>
      <c r="G55" s="113">
        <f t="shared" si="33"/>
        <v>55000000</v>
      </c>
      <c r="H55" s="112">
        <f t="shared" si="33"/>
        <v>13832000</v>
      </c>
      <c r="I55" s="113">
        <f t="shared" si="33"/>
        <v>13832248</v>
      </c>
      <c r="J55" s="112">
        <f t="shared" si="33"/>
        <v>37765000</v>
      </c>
      <c r="K55" s="113">
        <f t="shared" si="33"/>
        <v>30324051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51597000</v>
      </c>
      <c r="Q55" s="113">
        <f t="shared" si="28"/>
        <v>44156299</v>
      </c>
      <c r="R55" s="58">
        <f t="shared" si="29"/>
        <v>173.0263157894737</v>
      </c>
      <c r="S55" s="59">
        <f t="shared" si="30"/>
        <v>119.22720732016951</v>
      </c>
      <c r="T55" s="58">
        <f>IF((+$E45+$E47+$E49+$E50+$E53) =0,0,(P55   /(+$E45+$E47+$E49+$E50+$E53) )*100)</f>
        <v>73.57441286771521</v>
      </c>
      <c r="U55" s="60">
        <f>IF((+$E45+$E47+$E49+$E50+$E53) =0,0,(Q55   /(+$E45+$E47+$E49+$E50+$E53) )*100)</f>
        <v>62.96439276191019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265418000</v>
      </c>
      <c r="C69" s="120">
        <f>SUM(C9:C16,C19:C25,C28:C31,C34,C37:C41,C44:C54,C57:C60,C63:C67)</f>
        <v>0</v>
      </c>
      <c r="D69" s="120"/>
      <c r="E69" s="120">
        <f t="shared" si="35"/>
        <v>265418000</v>
      </c>
      <c r="F69" s="121">
        <f t="shared" ref="F69:O69" si="43">SUM(F9:F16,F19:F25,F28:F31,F34,F37:F41,F44:F54,F57:F60,F63:F67)</f>
        <v>263236000</v>
      </c>
      <c r="G69" s="122">
        <f t="shared" si="43"/>
        <v>214133000</v>
      </c>
      <c r="H69" s="121">
        <f t="shared" si="43"/>
        <v>47072000</v>
      </c>
      <c r="I69" s="122">
        <f t="shared" si="43"/>
        <v>27072300</v>
      </c>
      <c r="J69" s="121">
        <f t="shared" si="43"/>
        <v>100571000</v>
      </c>
      <c r="K69" s="122">
        <f t="shared" si="43"/>
        <v>87026540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147643000</v>
      </c>
      <c r="Q69" s="122">
        <f t="shared" si="37"/>
        <v>114098840</v>
      </c>
      <c r="R69" s="67">
        <f t="shared" si="38"/>
        <v>113.65355200543847</v>
      </c>
      <c r="S69" s="68">
        <f t="shared" si="39"/>
        <v>221.45972082165164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61.163423657054331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47.267230344130482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265418000</v>
      </c>
      <c r="C75" s="120">
        <f>SUM(C9:C16,C19:C25,C28:C31,C34,C37:C41,C44:C54,C57:C60,C63:C67,C71:C72)</f>
        <v>0</v>
      </c>
      <c r="D75" s="120"/>
      <c r="E75" s="120">
        <f>$B75      +$C75      +$D75</f>
        <v>265418000</v>
      </c>
      <c r="F75" s="121">
        <f t="shared" ref="F75:O75" si="46">SUM(F9:F16,F19:F25,F28:F31,F34,F37:F41,F44:F54,F57:F60,F63:F67,F71:F72)</f>
        <v>263236000</v>
      </c>
      <c r="G75" s="122">
        <f t="shared" si="46"/>
        <v>214133000</v>
      </c>
      <c r="H75" s="121">
        <f t="shared" si="46"/>
        <v>47072000</v>
      </c>
      <c r="I75" s="122">
        <f t="shared" si="46"/>
        <v>27072300</v>
      </c>
      <c r="J75" s="121">
        <f t="shared" si="46"/>
        <v>100571000</v>
      </c>
      <c r="K75" s="122">
        <f t="shared" si="46"/>
        <v>87026540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147643000</v>
      </c>
      <c r="Q75" s="122">
        <f>$I75      +$K75      +$M75      +$O75</f>
        <v>114098840</v>
      </c>
      <c r="R75" s="67">
        <f>IF(($H75      =0),0,((($J75      -$H75      )/$H75      )*100))</f>
        <v>113.65355200543847</v>
      </c>
      <c r="S75" s="68">
        <f>IF(($I75      =0),0,((($K75      -$I75      )/$I75      )*100))</f>
        <v>221.45972082165164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61.163423657054331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47.267230344130482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kQWT9TIL/FSwQkKy+Y3HaYSV94xAUURYf/vm3Ksz59InwzukeEcuqKp3lpVB2NvdlkotYmaiYjeTziW607z9g==" saltValue="ULlYTPM31bs8Z5zsDTmn4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229000</v>
      </c>
      <c r="I10" s="110">
        <v>344844</v>
      </c>
      <c r="J10" s="109">
        <v>1274000</v>
      </c>
      <c r="K10" s="110">
        <v>1159043</v>
      </c>
      <c r="L10" s="109"/>
      <c r="M10" s="110"/>
      <c r="N10" s="109"/>
      <c r="O10" s="110"/>
      <c r="P10" s="109">
        <f t="shared" ref="P10:P17" si="1">$H10      +$J10      +$L10      +$N10</f>
        <v>1503000</v>
      </c>
      <c r="Q10" s="110">
        <f t="shared" ref="Q10:Q17" si="2">$I10      +$K10      +$M10      +$O10</f>
        <v>1503887</v>
      </c>
      <c r="R10" s="54">
        <f t="shared" ref="R10:R17" si="3">IF(($H10      =0),0,((($J10      -$H10      )/$H10      )*100))</f>
        <v>456.33187772925766</v>
      </c>
      <c r="S10" s="55">
        <f t="shared" ref="S10:S17" si="4">IF(($I10      =0),0,((($K10      -$I10      )/$I10      )*100))</f>
        <v>236.1064713319646</v>
      </c>
      <c r="T10" s="54">
        <f t="shared" ref="T10:T16" si="5">IF(($E10      =0),0,(($P10      /$E10      )*100))</f>
        <v>62.625</v>
      </c>
      <c r="U10" s="56">
        <f t="shared" ref="U10:U16" si="6">IF(($E10      =0),0,(($Q10      /$E10      )*100))</f>
        <v>62.661958333333331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8000000</v>
      </c>
      <c r="C11" s="108"/>
      <c r="D11" s="108"/>
      <c r="E11" s="108">
        <f t="shared" si="0"/>
        <v>8000000</v>
      </c>
      <c r="F11" s="109">
        <v>8000000</v>
      </c>
      <c r="G11" s="110">
        <v>5000000</v>
      </c>
      <c r="H11" s="109">
        <v>2307000</v>
      </c>
      <c r="I11" s="110">
        <v>2305656</v>
      </c>
      <c r="J11" s="109">
        <v>2693000</v>
      </c>
      <c r="K11" s="110">
        <v>3830644</v>
      </c>
      <c r="L11" s="109"/>
      <c r="M11" s="110"/>
      <c r="N11" s="109"/>
      <c r="O11" s="110"/>
      <c r="P11" s="109">
        <f t="shared" si="1"/>
        <v>5000000</v>
      </c>
      <c r="Q11" s="110">
        <f t="shared" si="2"/>
        <v>6136300</v>
      </c>
      <c r="R11" s="54">
        <f t="shared" si="3"/>
        <v>16.731686172518422</v>
      </c>
      <c r="S11" s="55">
        <f t="shared" si="4"/>
        <v>66.141176307306907</v>
      </c>
      <c r="T11" s="54">
        <f t="shared" si="5"/>
        <v>62.5</v>
      </c>
      <c r="U11" s="56">
        <f t="shared" si="6"/>
        <v>76.703749999999999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44320000</v>
      </c>
      <c r="C14" s="108"/>
      <c r="D14" s="108"/>
      <c r="E14" s="108">
        <f t="shared" si="0"/>
        <v>44320000</v>
      </c>
      <c r="F14" s="109">
        <v>44320000</v>
      </c>
      <c r="G14" s="110">
        <v>18150000</v>
      </c>
      <c r="H14" s="109"/>
      <c r="I14" s="110"/>
      <c r="J14" s="109">
        <v>18150000</v>
      </c>
      <c r="K14" s="110">
        <v>9859195</v>
      </c>
      <c r="L14" s="109"/>
      <c r="M14" s="110"/>
      <c r="N14" s="109"/>
      <c r="O14" s="110"/>
      <c r="P14" s="109">
        <f t="shared" si="1"/>
        <v>18150000</v>
      </c>
      <c r="Q14" s="110">
        <f t="shared" si="2"/>
        <v>9859195</v>
      </c>
      <c r="R14" s="54">
        <f t="shared" si="3"/>
        <v>0</v>
      </c>
      <c r="S14" s="55">
        <f t="shared" si="4"/>
        <v>0</v>
      </c>
      <c r="T14" s="54">
        <f t="shared" si="5"/>
        <v>40.952166064981945</v>
      </c>
      <c r="U14" s="56">
        <f t="shared" si="6"/>
        <v>22.245476083032493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56720000</v>
      </c>
      <c r="C17" s="111">
        <f>SUM(C9:C16)</f>
        <v>0</v>
      </c>
      <c r="D17" s="111"/>
      <c r="E17" s="111">
        <f t="shared" si="0"/>
        <v>56720000</v>
      </c>
      <c r="F17" s="112">
        <f t="shared" ref="F17:O17" si="7">SUM(F9:F16)</f>
        <v>56720000</v>
      </c>
      <c r="G17" s="113">
        <f t="shared" si="7"/>
        <v>25550000</v>
      </c>
      <c r="H17" s="112">
        <f t="shared" si="7"/>
        <v>2536000</v>
      </c>
      <c r="I17" s="113">
        <f t="shared" si="7"/>
        <v>2650500</v>
      </c>
      <c r="J17" s="112">
        <f t="shared" si="7"/>
        <v>22117000</v>
      </c>
      <c r="K17" s="113">
        <f t="shared" si="7"/>
        <v>14848882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24653000</v>
      </c>
      <c r="Q17" s="113">
        <f t="shared" si="2"/>
        <v>17499382</v>
      </c>
      <c r="R17" s="58">
        <f t="shared" si="3"/>
        <v>772.12145110410097</v>
      </c>
      <c r="S17" s="59">
        <f t="shared" si="4"/>
        <v>460.22946613846443</v>
      </c>
      <c r="T17" s="58">
        <f>IF((SUM($E9:$E14))=0,0,(P17/(SUM($E9:$E14))*100))</f>
        <v>45.052997076023395</v>
      </c>
      <c r="U17" s="60">
        <f>IF((SUM($E9:$E14))=0,0,(Q17/(SUM($E9:$E14))*100))</f>
        <v>31.979864766081871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433487000</v>
      </c>
      <c r="C19" s="108"/>
      <c r="D19" s="108"/>
      <c r="E19" s="108">
        <f t="shared" ref="E19:E26" si="8">$B19      +$C19      +$D19</f>
        <v>433487000</v>
      </c>
      <c r="F19" s="109">
        <v>433487000</v>
      </c>
      <c r="G19" s="110">
        <v>347811000</v>
      </c>
      <c r="H19" s="109">
        <v>80182000</v>
      </c>
      <c r="I19" s="110">
        <v>80985624</v>
      </c>
      <c r="J19" s="109">
        <v>164184000</v>
      </c>
      <c r="K19" s="110">
        <v>167252521</v>
      </c>
      <c r="L19" s="109"/>
      <c r="M19" s="110"/>
      <c r="N19" s="109"/>
      <c r="O19" s="110"/>
      <c r="P19" s="109">
        <f t="shared" ref="P19:P26" si="9">$H19      +$J19      +$L19      +$N19</f>
        <v>244366000</v>
      </c>
      <c r="Q19" s="110">
        <f t="shared" ref="Q19:Q26" si="10">$I19      +$K19      +$M19      +$O19</f>
        <v>248238145</v>
      </c>
      <c r="R19" s="54">
        <f t="shared" ref="R19:R26" si="11">IF(($H19      =0),0,((($J19      -$H19      )/$H19      )*100))</f>
        <v>104.76416153251353</v>
      </c>
      <c r="S19" s="55">
        <f t="shared" ref="S19:S26" si="12">IF(($I19      =0),0,((($K19      -$I19      )/$I19      )*100))</f>
        <v>106.52124752412848</v>
      </c>
      <c r="T19" s="54">
        <f t="shared" ref="T19:T25" si="13">IF(($E19      =0),0,(($P19      /$E19      )*100))</f>
        <v>56.372163409744701</v>
      </c>
      <c r="U19" s="56">
        <f t="shared" ref="U19:U25" si="14">IF(($E19      =0),0,(($Q19      /$E19      )*100))</f>
        <v>57.26541857079912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4765000</v>
      </c>
      <c r="C23" s="108"/>
      <c r="D23" s="108"/>
      <c r="E23" s="108">
        <f t="shared" si="8"/>
        <v>4765000</v>
      </c>
      <c r="F23" s="109">
        <v>4765000</v>
      </c>
      <c r="G23" s="110">
        <v>2383000</v>
      </c>
      <c r="H23" s="109">
        <v>549000</v>
      </c>
      <c r="I23" s="110"/>
      <c r="J23" s="109">
        <v>899000</v>
      </c>
      <c r="K23" s="110">
        <v>1347133</v>
      </c>
      <c r="L23" s="109"/>
      <c r="M23" s="110"/>
      <c r="N23" s="109"/>
      <c r="O23" s="110"/>
      <c r="P23" s="109">
        <f t="shared" si="9"/>
        <v>1448000</v>
      </c>
      <c r="Q23" s="110">
        <f t="shared" si="10"/>
        <v>1347133</v>
      </c>
      <c r="R23" s="54">
        <f t="shared" si="11"/>
        <v>63.752276867030965</v>
      </c>
      <c r="S23" s="55">
        <f t="shared" si="12"/>
        <v>0</v>
      </c>
      <c r="T23" s="54">
        <f t="shared" si="13"/>
        <v>30.388247639034628</v>
      </c>
      <c r="U23" s="56">
        <f t="shared" si="14"/>
        <v>28.271416579223509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438252000</v>
      </c>
      <c r="C26" s="111">
        <f>SUM(C19:C25)</f>
        <v>0</v>
      </c>
      <c r="D26" s="111"/>
      <c r="E26" s="111">
        <f t="shared" si="8"/>
        <v>438252000</v>
      </c>
      <c r="F26" s="112">
        <f t="shared" ref="F26:O26" si="15">SUM(F19:F25)</f>
        <v>438252000</v>
      </c>
      <c r="G26" s="113">
        <f t="shared" si="15"/>
        <v>350194000</v>
      </c>
      <c r="H26" s="112">
        <f t="shared" si="15"/>
        <v>80731000</v>
      </c>
      <c r="I26" s="113">
        <f t="shared" si="15"/>
        <v>80985624</v>
      </c>
      <c r="J26" s="112">
        <f t="shared" si="15"/>
        <v>165083000</v>
      </c>
      <c r="K26" s="113">
        <f t="shared" si="15"/>
        <v>168599654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245814000</v>
      </c>
      <c r="Q26" s="113">
        <f t="shared" si="10"/>
        <v>249585278</v>
      </c>
      <c r="R26" s="58">
        <f t="shared" si="11"/>
        <v>104.48526588299414</v>
      </c>
      <c r="S26" s="59">
        <f t="shared" si="12"/>
        <v>108.18466991129192</v>
      </c>
      <c r="T26" s="58">
        <f>IF(($E26-$E21-$E25)   =0,0,($P26   /($E26-$E21-$E25)   )*100)</f>
        <v>56.089647052380819</v>
      </c>
      <c r="U26" s="60">
        <f>IF(($E26-$E21-$E25)   =0,0,($Q26   /($E26-$E21-$E25)   )*100)</f>
        <v>56.950174328924909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189331000</v>
      </c>
      <c r="C30" s="108"/>
      <c r="D30" s="108"/>
      <c r="E30" s="108">
        <f>$B30      +$C30      +$D30</f>
        <v>189331000</v>
      </c>
      <c r="F30" s="109">
        <v>189331000</v>
      </c>
      <c r="G30" s="110">
        <v>113714000</v>
      </c>
      <c r="H30" s="109">
        <v>24431000</v>
      </c>
      <c r="I30" s="110">
        <v>35022506</v>
      </c>
      <c r="J30" s="109">
        <v>42555000</v>
      </c>
      <c r="K30" s="110">
        <v>35222714</v>
      </c>
      <c r="L30" s="109"/>
      <c r="M30" s="110"/>
      <c r="N30" s="109"/>
      <c r="O30" s="110"/>
      <c r="P30" s="109">
        <f>$H30      +$J30      +$L30      +$N30</f>
        <v>66986000</v>
      </c>
      <c r="Q30" s="110">
        <f>$I30      +$K30      +$M30      +$O30</f>
        <v>70245220</v>
      </c>
      <c r="R30" s="54">
        <f>IF(($H30      =0),0,((($J30      -$H30      )/$H30      )*100))</f>
        <v>74.184437804428811</v>
      </c>
      <c r="S30" s="55">
        <f>IF(($I30      =0),0,((($K30      -$I30      )/$I30      )*100))</f>
        <v>0.57165526647350706</v>
      </c>
      <c r="T30" s="54">
        <f>IF(($E30      =0),0,(($P30      /$E30      )*100))</f>
        <v>35.380365603097218</v>
      </c>
      <c r="U30" s="56">
        <f>IF(($E30      =0),0,(($Q30      /$E30      )*100))</f>
        <v>37.101805832114124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189331000</v>
      </c>
      <c r="C32" s="111">
        <f>SUM(C28:C31)</f>
        <v>0</v>
      </c>
      <c r="D32" s="111"/>
      <c r="E32" s="111">
        <f>$B32      +$C32      +$D32</f>
        <v>189331000</v>
      </c>
      <c r="F32" s="112">
        <f t="shared" ref="F32:O32" si="16">SUM(F28:F31)</f>
        <v>189331000</v>
      </c>
      <c r="G32" s="113">
        <f t="shared" si="16"/>
        <v>113714000</v>
      </c>
      <c r="H32" s="112">
        <f t="shared" si="16"/>
        <v>24431000</v>
      </c>
      <c r="I32" s="113">
        <f t="shared" si="16"/>
        <v>35022506</v>
      </c>
      <c r="J32" s="112">
        <f t="shared" si="16"/>
        <v>42555000</v>
      </c>
      <c r="K32" s="113">
        <f t="shared" si="16"/>
        <v>35222714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66986000</v>
      </c>
      <c r="Q32" s="113">
        <f>$I32      +$K32      +$M32      +$O32</f>
        <v>70245220</v>
      </c>
      <c r="R32" s="58">
        <f>IF(($H32      =0),0,((($J32      -$H32      )/$H32      )*100))</f>
        <v>74.184437804428811</v>
      </c>
      <c r="S32" s="59">
        <f>IF(($I32      =0),0,((($K32      -$I32      )/$I32      )*100))</f>
        <v>0.57165526647350706</v>
      </c>
      <c r="T32" s="58">
        <f>IF($E32   =0,0,($P32   /$E32   )*100)</f>
        <v>35.380365603097218</v>
      </c>
      <c r="U32" s="60">
        <f>IF($E32   =0,0,($Q32   /$E32   )*100)</f>
        <v>37.101805832114124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6531000</v>
      </c>
      <c r="C34" s="108"/>
      <c r="D34" s="108"/>
      <c r="E34" s="108">
        <f>$B34      +$C34      +$D34</f>
        <v>6531000</v>
      </c>
      <c r="F34" s="109">
        <v>6531000</v>
      </c>
      <c r="G34" s="110">
        <v>4572000</v>
      </c>
      <c r="H34" s="109">
        <v>1633000</v>
      </c>
      <c r="I34" s="110">
        <v>2620098</v>
      </c>
      <c r="J34" s="109">
        <v>346000</v>
      </c>
      <c r="K34" s="110">
        <v>346368</v>
      </c>
      <c r="L34" s="109"/>
      <c r="M34" s="110"/>
      <c r="N34" s="109"/>
      <c r="O34" s="110"/>
      <c r="P34" s="109">
        <f>$H34      +$J34      +$L34      +$N34</f>
        <v>1979000</v>
      </c>
      <c r="Q34" s="110">
        <f>$I34      +$K34      +$M34      +$O34</f>
        <v>2966466</v>
      </c>
      <c r="R34" s="54">
        <f>IF(($H34      =0),0,((($J34      -$H34      )/$H34      )*100))</f>
        <v>-78.812002449479493</v>
      </c>
      <c r="S34" s="55">
        <f>IF(($I34      =0),0,((($K34      -$I34      )/$I34      )*100))</f>
        <v>-86.780341804008856</v>
      </c>
      <c r="T34" s="54">
        <f>IF(($E34      =0),0,(($P34      /$E34      )*100))</f>
        <v>30.301638340223548</v>
      </c>
      <c r="U34" s="56">
        <f>IF(($E34      =0),0,(($Q34      /$E34      )*100))</f>
        <v>45.421313734497012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6531000</v>
      </c>
      <c r="C35" s="111">
        <f>C34</f>
        <v>0</v>
      </c>
      <c r="D35" s="111"/>
      <c r="E35" s="111">
        <f>$B35      +$C35      +$D35</f>
        <v>6531000</v>
      </c>
      <c r="F35" s="112">
        <f t="shared" ref="F35:O35" si="17">F34</f>
        <v>6531000</v>
      </c>
      <c r="G35" s="113">
        <f t="shared" si="17"/>
        <v>4572000</v>
      </c>
      <c r="H35" s="112">
        <f t="shared" si="17"/>
        <v>1633000</v>
      </c>
      <c r="I35" s="113">
        <f t="shared" si="17"/>
        <v>2620098</v>
      </c>
      <c r="J35" s="112">
        <f t="shared" si="17"/>
        <v>346000</v>
      </c>
      <c r="K35" s="113">
        <f t="shared" si="17"/>
        <v>346368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1979000</v>
      </c>
      <c r="Q35" s="113">
        <f>$I35      +$K35      +$M35      +$O35</f>
        <v>2966466</v>
      </c>
      <c r="R35" s="58">
        <f>IF(($H35      =0),0,((($J35      -$H35      )/$H35      )*100))</f>
        <v>-78.812002449479493</v>
      </c>
      <c r="S35" s="59">
        <f>IF(($I35      =0),0,((($K35      -$I35      )/$I35      )*100))</f>
        <v>-86.780341804008856</v>
      </c>
      <c r="T35" s="58">
        <f>IF($E35   =0,0,($P35   /$E35   )*100)</f>
        <v>30.301638340223548</v>
      </c>
      <c r="U35" s="60">
        <f>IF($E35   =0,0,($Q35   /$E35   )*100)</f>
        <v>45.421313734497012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11755000</v>
      </c>
      <c r="C37" s="108"/>
      <c r="D37" s="108"/>
      <c r="E37" s="108">
        <f t="shared" ref="E37:E42" si="18">$B37      +$C37      +$D37</f>
        <v>11755000</v>
      </c>
      <c r="F37" s="109">
        <v>11755000</v>
      </c>
      <c r="G37" s="110">
        <v>7641000</v>
      </c>
      <c r="H37" s="109"/>
      <c r="I37" s="110"/>
      <c r="J37" s="109">
        <v>4405000</v>
      </c>
      <c r="K37" s="110">
        <v>6161908</v>
      </c>
      <c r="L37" s="109"/>
      <c r="M37" s="110"/>
      <c r="N37" s="109"/>
      <c r="O37" s="110"/>
      <c r="P37" s="109">
        <f t="shared" ref="P37:P42" si="19">$H37      +$J37      +$L37      +$N37</f>
        <v>4405000</v>
      </c>
      <c r="Q37" s="110">
        <f t="shared" ref="Q37:Q42" si="20">$I37      +$K37      +$M37      +$O37</f>
        <v>6161908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37.473415567843475</v>
      </c>
      <c r="U37" s="56">
        <f t="shared" ref="U37:U41" si="24">IF(($E37      =0),0,(($Q37      /$E37      )*100))</f>
        <v>52.419464057847719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36258000</v>
      </c>
      <c r="C38" s="108"/>
      <c r="D38" s="108"/>
      <c r="E38" s="108">
        <f t="shared" si="18"/>
        <v>36258000</v>
      </c>
      <c r="F38" s="109">
        <v>32966000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2000000</v>
      </c>
      <c r="H40" s="109"/>
      <c r="I40" s="110"/>
      <c r="J40" s="109"/>
      <c r="K40" s="110">
        <v>770552</v>
      </c>
      <c r="L40" s="109"/>
      <c r="M40" s="110"/>
      <c r="N40" s="109"/>
      <c r="O40" s="110"/>
      <c r="P40" s="109">
        <f t="shared" si="19"/>
        <v>0</v>
      </c>
      <c r="Q40" s="110">
        <f t="shared" si="20"/>
        <v>770552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25.685066666666668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51013000</v>
      </c>
      <c r="C42" s="111">
        <f>SUM(C37:C41)</f>
        <v>0</v>
      </c>
      <c r="D42" s="111"/>
      <c r="E42" s="111">
        <f t="shared" si="18"/>
        <v>51013000</v>
      </c>
      <c r="F42" s="112">
        <f t="shared" ref="F42:O42" si="25">SUM(F37:F41)</f>
        <v>47721000</v>
      </c>
      <c r="G42" s="113">
        <f t="shared" si="25"/>
        <v>9641000</v>
      </c>
      <c r="H42" s="112">
        <f t="shared" si="25"/>
        <v>0</v>
      </c>
      <c r="I42" s="113">
        <f t="shared" si="25"/>
        <v>0</v>
      </c>
      <c r="J42" s="112">
        <f t="shared" si="25"/>
        <v>4405000</v>
      </c>
      <c r="K42" s="113">
        <f t="shared" si="25"/>
        <v>6932460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4405000</v>
      </c>
      <c r="Q42" s="113">
        <f t="shared" si="20"/>
        <v>6932460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29.854286682480513</v>
      </c>
      <c r="U42" s="60">
        <f>IF((+$E37+$E40) =0,0,(Q42   /(+$E37+$E40) )*100)</f>
        <v>46.983802100982722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155509000</v>
      </c>
      <c r="C45" s="108"/>
      <c r="D45" s="108"/>
      <c r="E45" s="108">
        <f t="shared" si="26"/>
        <v>155509000</v>
      </c>
      <c r="F45" s="109">
        <v>155509000</v>
      </c>
      <c r="G45" s="110">
        <v>155509000</v>
      </c>
      <c r="H45" s="109">
        <v>18417000</v>
      </c>
      <c r="I45" s="110">
        <v>40141578</v>
      </c>
      <c r="J45" s="109">
        <v>54472000</v>
      </c>
      <c r="K45" s="110">
        <v>28374313</v>
      </c>
      <c r="L45" s="109"/>
      <c r="M45" s="110"/>
      <c r="N45" s="109"/>
      <c r="O45" s="110"/>
      <c r="P45" s="109">
        <f t="shared" si="27"/>
        <v>72889000</v>
      </c>
      <c r="Q45" s="110">
        <f t="shared" si="28"/>
        <v>68515891</v>
      </c>
      <c r="R45" s="54">
        <f t="shared" si="29"/>
        <v>195.77021230384969</v>
      </c>
      <c r="S45" s="55">
        <f t="shared" si="30"/>
        <v>-29.314405627003502</v>
      </c>
      <c r="T45" s="54">
        <f t="shared" si="31"/>
        <v>46.871242178909263</v>
      </c>
      <c r="U45" s="56">
        <f t="shared" si="32"/>
        <v>44.059116192631933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65000000</v>
      </c>
      <c r="C53" s="108"/>
      <c r="D53" s="108"/>
      <c r="E53" s="108">
        <f t="shared" si="26"/>
        <v>65000000</v>
      </c>
      <c r="F53" s="109">
        <v>65000000</v>
      </c>
      <c r="G53" s="110">
        <v>45000000</v>
      </c>
      <c r="H53" s="109">
        <v>7987000</v>
      </c>
      <c r="I53" s="110">
        <v>7728981</v>
      </c>
      <c r="J53" s="109">
        <v>20557000</v>
      </c>
      <c r="K53" s="110">
        <v>20602655</v>
      </c>
      <c r="L53" s="109"/>
      <c r="M53" s="110"/>
      <c r="N53" s="109"/>
      <c r="O53" s="110"/>
      <c r="P53" s="109">
        <f t="shared" si="27"/>
        <v>28544000</v>
      </c>
      <c r="Q53" s="110">
        <f t="shared" si="28"/>
        <v>28331636</v>
      </c>
      <c r="R53" s="54">
        <f t="shared" si="29"/>
        <v>157.38074370852635</v>
      </c>
      <c r="S53" s="55">
        <f t="shared" si="30"/>
        <v>166.56366473148273</v>
      </c>
      <c r="T53" s="54">
        <f t="shared" si="31"/>
        <v>43.913846153846151</v>
      </c>
      <c r="U53" s="56">
        <f t="shared" si="32"/>
        <v>43.587132307692308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220509000</v>
      </c>
      <c r="C55" s="111">
        <f>SUM(C44:C54)</f>
        <v>0</v>
      </c>
      <c r="D55" s="111"/>
      <c r="E55" s="111">
        <f t="shared" si="26"/>
        <v>220509000</v>
      </c>
      <c r="F55" s="112">
        <f t="shared" ref="F55:O55" si="33">SUM(F44:F54)</f>
        <v>220509000</v>
      </c>
      <c r="G55" s="113">
        <f t="shared" si="33"/>
        <v>200509000</v>
      </c>
      <c r="H55" s="112">
        <f t="shared" si="33"/>
        <v>26404000</v>
      </c>
      <c r="I55" s="113">
        <f t="shared" si="33"/>
        <v>47870559</v>
      </c>
      <c r="J55" s="112">
        <f t="shared" si="33"/>
        <v>75029000</v>
      </c>
      <c r="K55" s="113">
        <f t="shared" si="33"/>
        <v>48976968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101433000</v>
      </c>
      <c r="Q55" s="113">
        <f t="shared" si="28"/>
        <v>96847527</v>
      </c>
      <c r="R55" s="58">
        <f t="shared" si="29"/>
        <v>184.15770337827601</v>
      </c>
      <c r="S55" s="59">
        <f t="shared" si="30"/>
        <v>2.3112514729564784</v>
      </c>
      <c r="T55" s="58">
        <f>IF((+$E45+$E47+$E49+$E50+$E53) =0,0,(P55   /(+$E45+$E47+$E49+$E50+$E53) )*100)</f>
        <v>45.99948301429874</v>
      </c>
      <c r="U55" s="60">
        <f>IF((+$E45+$E47+$E49+$E50+$E53) =0,0,(Q55   /(+$E45+$E47+$E49+$E50+$E53) )*100)</f>
        <v>43.919988299797282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962356000</v>
      </c>
      <c r="C69" s="120">
        <f>SUM(C9:C16,C19:C25,C28:C31,C34,C37:C41,C44:C54,C57:C60,C63:C67)</f>
        <v>0</v>
      </c>
      <c r="D69" s="120"/>
      <c r="E69" s="120">
        <f t="shared" si="35"/>
        <v>962356000</v>
      </c>
      <c r="F69" s="121">
        <f t="shared" ref="F69:O69" si="43">SUM(F9:F16,F19:F25,F28:F31,F34,F37:F41,F44:F54,F57:F60,F63:F67)</f>
        <v>959064000</v>
      </c>
      <c r="G69" s="122">
        <f t="shared" si="43"/>
        <v>704180000</v>
      </c>
      <c r="H69" s="121">
        <f t="shared" si="43"/>
        <v>135735000</v>
      </c>
      <c r="I69" s="122">
        <f t="shared" si="43"/>
        <v>169149287</v>
      </c>
      <c r="J69" s="121">
        <f t="shared" si="43"/>
        <v>309535000</v>
      </c>
      <c r="K69" s="122">
        <f t="shared" si="43"/>
        <v>274927046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445270000</v>
      </c>
      <c r="Q69" s="122">
        <f t="shared" si="37"/>
        <v>444076333</v>
      </c>
      <c r="R69" s="67">
        <f t="shared" si="38"/>
        <v>128.04361439569749</v>
      </c>
      <c r="S69" s="68">
        <f t="shared" si="39"/>
        <v>62.535149202254694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48.184283485084919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48.055112444783994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962356000</v>
      </c>
      <c r="C75" s="120">
        <f>SUM(C9:C16,C19:C25,C28:C31,C34,C37:C41,C44:C54,C57:C60,C63:C67,C71:C72)</f>
        <v>0</v>
      </c>
      <c r="D75" s="120"/>
      <c r="E75" s="120">
        <f>$B75      +$C75      +$D75</f>
        <v>962356000</v>
      </c>
      <c r="F75" s="121">
        <f t="shared" ref="F75:O75" si="46">SUM(F9:F16,F19:F25,F28:F31,F34,F37:F41,F44:F54,F57:F60,F63:F67,F71:F72)</f>
        <v>959064000</v>
      </c>
      <c r="G75" s="122">
        <f t="shared" si="46"/>
        <v>704180000</v>
      </c>
      <c r="H75" s="121">
        <f t="shared" si="46"/>
        <v>135735000</v>
      </c>
      <c r="I75" s="122">
        <f t="shared" si="46"/>
        <v>169149287</v>
      </c>
      <c r="J75" s="121">
        <f t="shared" si="46"/>
        <v>309535000</v>
      </c>
      <c r="K75" s="122">
        <f t="shared" si="46"/>
        <v>274927046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445270000</v>
      </c>
      <c r="Q75" s="122">
        <f>$I75      +$K75      +$M75      +$O75</f>
        <v>444076333</v>
      </c>
      <c r="R75" s="67">
        <f>IF(($H75      =0),0,((($J75      -$H75      )/$H75      )*100))</f>
        <v>128.04361439569749</v>
      </c>
      <c r="S75" s="68">
        <f>IF(($I75      =0),0,((($K75      -$I75      )/$I75      )*100))</f>
        <v>62.535149202254694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48.184283485084919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48.055112444783994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4CfCNFVroJ2rhcWKZXqCGjEZLEzmEKK8SgZRj/yQQP2ybl5/Xs2IzXd8pDCZnLC+PSkmg7uRPRaUko1eENvtxQ==" saltValue="4Igdx6JNewPjO/x6ywIlP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3500000</v>
      </c>
      <c r="C10" s="108"/>
      <c r="D10" s="108"/>
      <c r="E10" s="108">
        <f t="shared" ref="E10:E17" si="0">$B10      +$C10      +$D10</f>
        <v>3500000</v>
      </c>
      <c r="F10" s="109">
        <v>3500000</v>
      </c>
      <c r="G10" s="110">
        <v>3500000</v>
      </c>
      <c r="H10" s="109">
        <v>93000</v>
      </c>
      <c r="I10" s="110">
        <v>230000</v>
      </c>
      <c r="J10" s="109">
        <v>381000</v>
      </c>
      <c r="K10" s="110">
        <v>454937</v>
      </c>
      <c r="L10" s="109"/>
      <c r="M10" s="110"/>
      <c r="N10" s="109"/>
      <c r="O10" s="110"/>
      <c r="P10" s="109">
        <f t="shared" ref="P10:P17" si="1">$H10      +$J10      +$L10      +$N10</f>
        <v>474000</v>
      </c>
      <c r="Q10" s="110">
        <f t="shared" ref="Q10:Q17" si="2">$I10      +$K10      +$M10      +$O10</f>
        <v>684937</v>
      </c>
      <c r="R10" s="54">
        <f t="shared" ref="R10:R17" si="3">IF(($H10      =0),0,((($J10      -$H10      )/$H10      )*100))</f>
        <v>309.67741935483872</v>
      </c>
      <c r="S10" s="55">
        <f t="shared" ref="S10:S17" si="4">IF(($I10      =0),0,((($K10      -$I10      )/$I10      )*100))</f>
        <v>97.798695652173919</v>
      </c>
      <c r="T10" s="54">
        <f t="shared" ref="T10:T16" si="5">IF(($E10      =0),0,(($P10      /$E10      )*100))</f>
        <v>13.542857142857143</v>
      </c>
      <c r="U10" s="56">
        <f t="shared" ref="U10:U16" si="6">IF(($E10      =0),0,(($Q10      /$E10      )*100))</f>
        <v>19.56962857142857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22774000</v>
      </c>
      <c r="C11" s="108"/>
      <c r="D11" s="108"/>
      <c r="E11" s="108">
        <f t="shared" si="0"/>
        <v>22774000</v>
      </c>
      <c r="F11" s="109">
        <v>22774000</v>
      </c>
      <c r="G11" s="110">
        <v>12000000</v>
      </c>
      <c r="H11" s="109">
        <v>4734000</v>
      </c>
      <c r="I11" s="110">
        <v>12000000</v>
      </c>
      <c r="J11" s="109">
        <v>4679000</v>
      </c>
      <c r="K11" s="110"/>
      <c r="L11" s="109"/>
      <c r="M11" s="110"/>
      <c r="N11" s="109"/>
      <c r="O11" s="110"/>
      <c r="P11" s="109">
        <f t="shared" si="1"/>
        <v>9413000</v>
      </c>
      <c r="Q11" s="110">
        <f t="shared" si="2"/>
        <v>12000000</v>
      </c>
      <c r="R11" s="54">
        <f t="shared" si="3"/>
        <v>-1.1618081960287285</v>
      </c>
      <c r="S11" s="55">
        <f t="shared" si="4"/>
        <v>-100</v>
      </c>
      <c r="T11" s="54">
        <f t="shared" si="5"/>
        <v>41.332220953719151</v>
      </c>
      <c r="U11" s="56">
        <f t="shared" si="6"/>
        <v>52.691665934837971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26274000</v>
      </c>
      <c r="C17" s="111">
        <f>SUM(C9:C16)</f>
        <v>0</v>
      </c>
      <c r="D17" s="111"/>
      <c r="E17" s="111">
        <f t="shared" si="0"/>
        <v>26274000</v>
      </c>
      <c r="F17" s="112">
        <f t="shared" ref="F17:O17" si="7">SUM(F9:F16)</f>
        <v>26274000</v>
      </c>
      <c r="G17" s="113">
        <f t="shared" si="7"/>
        <v>15500000</v>
      </c>
      <c r="H17" s="112">
        <f t="shared" si="7"/>
        <v>4827000</v>
      </c>
      <c r="I17" s="113">
        <f t="shared" si="7"/>
        <v>12230000</v>
      </c>
      <c r="J17" s="112">
        <f t="shared" si="7"/>
        <v>5060000</v>
      </c>
      <c r="K17" s="113">
        <f t="shared" si="7"/>
        <v>454937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9887000</v>
      </c>
      <c r="Q17" s="113">
        <f t="shared" si="2"/>
        <v>12684937</v>
      </c>
      <c r="R17" s="58">
        <f t="shared" si="3"/>
        <v>4.8270147089289415</v>
      </c>
      <c r="S17" s="59">
        <f t="shared" si="4"/>
        <v>-96.280155355682751</v>
      </c>
      <c r="T17" s="58">
        <f>IF((SUM($E9:$E14))=0,0,(P17/(SUM($E9:$E14))*100))</f>
        <v>37.630357006926999</v>
      </c>
      <c r="U17" s="60">
        <f>IF((SUM($E9:$E14))=0,0,(Q17/(SUM($E9:$E14))*100))</f>
        <v>48.279428332191522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2939000</v>
      </c>
      <c r="C34" s="108"/>
      <c r="D34" s="108"/>
      <c r="E34" s="108">
        <f>$B34      +$C34      +$D34</f>
        <v>2939000</v>
      </c>
      <c r="F34" s="109">
        <v>2939000</v>
      </c>
      <c r="G34" s="110">
        <v>2058000</v>
      </c>
      <c r="H34" s="109">
        <v>735000</v>
      </c>
      <c r="I34" s="110">
        <v>4760434</v>
      </c>
      <c r="J34" s="109"/>
      <c r="K34" s="110"/>
      <c r="L34" s="109"/>
      <c r="M34" s="110"/>
      <c r="N34" s="109"/>
      <c r="O34" s="110"/>
      <c r="P34" s="109">
        <f>$H34      +$J34      +$L34      +$N34</f>
        <v>735000</v>
      </c>
      <c r="Q34" s="110">
        <f>$I34      +$K34      +$M34      +$O34</f>
        <v>4760434</v>
      </c>
      <c r="R34" s="54">
        <f>IF(($H34      =0),0,((($J34      -$H34      )/$H34      )*100))</f>
        <v>-100</v>
      </c>
      <c r="S34" s="55">
        <f>IF(($I34      =0),0,((($K34      -$I34      )/$I34      )*100))</f>
        <v>-100</v>
      </c>
      <c r="T34" s="54">
        <f>IF(($E34      =0),0,(($P34      /$E34      )*100))</f>
        <v>25.008506294658044</v>
      </c>
      <c r="U34" s="56">
        <f>IF(($E34      =0),0,(($Q34      /$E34      )*100))</f>
        <v>161.97461721674037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2939000</v>
      </c>
      <c r="C35" s="111">
        <f>C34</f>
        <v>0</v>
      </c>
      <c r="D35" s="111"/>
      <c r="E35" s="111">
        <f>$B35      +$C35      +$D35</f>
        <v>2939000</v>
      </c>
      <c r="F35" s="112">
        <f t="shared" ref="F35:O35" si="17">F34</f>
        <v>2939000</v>
      </c>
      <c r="G35" s="113">
        <f t="shared" si="17"/>
        <v>2058000</v>
      </c>
      <c r="H35" s="112">
        <f t="shared" si="17"/>
        <v>735000</v>
      </c>
      <c r="I35" s="113">
        <f t="shared" si="17"/>
        <v>4760434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735000</v>
      </c>
      <c r="Q35" s="113">
        <f>$I35      +$K35      +$M35      +$O35</f>
        <v>4760434</v>
      </c>
      <c r="R35" s="58">
        <f>IF(($H35      =0),0,((($J35      -$H35      )/$H35      )*100))</f>
        <v>-100</v>
      </c>
      <c r="S35" s="59">
        <f>IF(($I35      =0),0,((($K35      -$I35      )/$I35      )*100))</f>
        <v>-100</v>
      </c>
      <c r="T35" s="58">
        <f>IF($E35   =0,0,($P35   /$E35   )*100)</f>
        <v>25.008506294658044</v>
      </c>
      <c r="U35" s="60">
        <f>IF($E35   =0,0,($Q35   /$E35   )*100)</f>
        <v>161.97461721674037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40000000</v>
      </c>
      <c r="C37" s="108"/>
      <c r="D37" s="108"/>
      <c r="E37" s="108">
        <f t="shared" ref="E37:E42" si="18">$B37      +$C37      +$D37</f>
        <v>40000000</v>
      </c>
      <c r="F37" s="109">
        <v>40000000</v>
      </c>
      <c r="G37" s="110">
        <v>26000000</v>
      </c>
      <c r="H37" s="109">
        <v>14268000</v>
      </c>
      <c r="I37" s="110">
        <v>14268503</v>
      </c>
      <c r="J37" s="109">
        <v>9167000</v>
      </c>
      <c r="K37" s="110">
        <v>9965452</v>
      </c>
      <c r="L37" s="109"/>
      <c r="M37" s="110"/>
      <c r="N37" s="109"/>
      <c r="O37" s="110"/>
      <c r="P37" s="109">
        <f t="shared" ref="P37:P42" si="19">$H37      +$J37      +$L37      +$N37</f>
        <v>23435000</v>
      </c>
      <c r="Q37" s="110">
        <f t="shared" ref="Q37:Q42" si="20">$I37      +$K37      +$M37      +$O37</f>
        <v>24233955</v>
      </c>
      <c r="R37" s="54">
        <f t="shared" ref="R37:R42" si="21">IF(($H37      =0),0,((($J37      -$H37      )/$H37      )*100))</f>
        <v>-35.751331651247547</v>
      </c>
      <c r="S37" s="55">
        <f t="shared" ref="S37:S42" si="22">IF(($I37      =0),0,((($K37      -$I37      )/$I37      )*100))</f>
        <v>-30.157690684159366</v>
      </c>
      <c r="T37" s="54">
        <f t="shared" ref="T37:T41" si="23">IF(($E37      =0),0,(($P37      /$E37      )*100))</f>
        <v>58.587500000000006</v>
      </c>
      <c r="U37" s="56">
        <f t="shared" ref="U37:U41" si="24">IF(($E37      =0),0,(($Q37      /$E37      )*100))</f>
        <v>60.584887499999994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121000</v>
      </c>
      <c r="C38" s="108"/>
      <c r="D38" s="108"/>
      <c r="E38" s="108">
        <f t="shared" si="18"/>
        <v>121000</v>
      </c>
      <c r="F38" s="109">
        <v>110000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40121000</v>
      </c>
      <c r="C42" s="111">
        <f>SUM(C37:C41)</f>
        <v>0</v>
      </c>
      <c r="D42" s="111"/>
      <c r="E42" s="111">
        <f t="shared" si="18"/>
        <v>40121000</v>
      </c>
      <c r="F42" s="112">
        <f t="shared" ref="F42:O42" si="25">SUM(F37:F41)</f>
        <v>40110000</v>
      </c>
      <c r="G42" s="113">
        <f t="shared" si="25"/>
        <v>26000000</v>
      </c>
      <c r="H42" s="112">
        <f t="shared" si="25"/>
        <v>14268000</v>
      </c>
      <c r="I42" s="113">
        <f t="shared" si="25"/>
        <v>14268503</v>
      </c>
      <c r="J42" s="112">
        <f t="shared" si="25"/>
        <v>9167000</v>
      </c>
      <c r="K42" s="113">
        <f t="shared" si="25"/>
        <v>9965452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23435000</v>
      </c>
      <c r="Q42" s="113">
        <f t="shared" si="20"/>
        <v>24233955</v>
      </c>
      <c r="R42" s="58">
        <f t="shared" si="21"/>
        <v>-35.751331651247547</v>
      </c>
      <c r="S42" s="59">
        <f t="shared" si="22"/>
        <v>-30.157690684159366</v>
      </c>
      <c r="T42" s="58">
        <f>IF((+$E37+$E40) =0,0,(P42   /(+$E37+$E40) )*100)</f>
        <v>58.587500000000006</v>
      </c>
      <c r="U42" s="60">
        <f>IF((+$E37+$E40) =0,0,(Q42   /(+$E37+$E40) )*100)</f>
        <v>60.584887499999994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5000000</v>
      </c>
      <c r="C46" s="108"/>
      <c r="D46" s="108"/>
      <c r="E46" s="108">
        <f t="shared" si="26"/>
        <v>5000000</v>
      </c>
      <c r="F46" s="109">
        <v>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</v>
      </c>
      <c r="C55" s="111">
        <f>SUM(C44:C54)</f>
        <v>0</v>
      </c>
      <c r="D55" s="111"/>
      <c r="E55" s="111">
        <f t="shared" si="26"/>
        <v>5000000</v>
      </c>
      <c r="F55" s="112">
        <f t="shared" ref="F55:O55" si="33">SUM(F44:F54)</f>
        <v>5000000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74334000</v>
      </c>
      <c r="C69" s="120">
        <f>SUM(C9:C16,C19:C25,C28:C31,C34,C37:C41,C44:C54,C57:C60,C63:C67)</f>
        <v>0</v>
      </c>
      <c r="D69" s="120"/>
      <c r="E69" s="120">
        <f t="shared" si="35"/>
        <v>74334000</v>
      </c>
      <c r="F69" s="121">
        <f t="shared" ref="F69:O69" si="43">SUM(F9:F16,F19:F25,F28:F31,F34,F37:F41,F44:F54,F57:F60,F63:F67)</f>
        <v>74323000</v>
      </c>
      <c r="G69" s="122">
        <f t="shared" si="43"/>
        <v>43558000</v>
      </c>
      <c r="H69" s="121">
        <f t="shared" si="43"/>
        <v>19830000</v>
      </c>
      <c r="I69" s="122">
        <f t="shared" si="43"/>
        <v>31258937</v>
      </c>
      <c r="J69" s="121">
        <f t="shared" si="43"/>
        <v>14227000</v>
      </c>
      <c r="K69" s="122">
        <f t="shared" si="43"/>
        <v>10420389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34057000</v>
      </c>
      <c r="Q69" s="122">
        <f t="shared" si="37"/>
        <v>41679326</v>
      </c>
      <c r="R69" s="67">
        <f t="shared" si="38"/>
        <v>-28.25516893595562</v>
      </c>
      <c r="S69" s="68">
        <f t="shared" si="39"/>
        <v>-66.664288680066122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49.206074003438658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60.218927080172804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70975000</v>
      </c>
      <c r="C71" s="108"/>
      <c r="D71" s="108"/>
      <c r="E71" s="108">
        <f>$B71      +$C71      +$D71</f>
        <v>70975000</v>
      </c>
      <c r="F71" s="109">
        <v>70975000</v>
      </c>
      <c r="G71" s="110">
        <v>60680000</v>
      </c>
      <c r="H71" s="109">
        <v>24315000</v>
      </c>
      <c r="I71" s="110">
        <v>9066542</v>
      </c>
      <c r="J71" s="109">
        <v>12462000</v>
      </c>
      <c r="K71" s="110">
        <v>36337991</v>
      </c>
      <c r="L71" s="109"/>
      <c r="M71" s="110"/>
      <c r="N71" s="109"/>
      <c r="O71" s="110"/>
      <c r="P71" s="109">
        <f>$H71      +$J71      +$L71      +$N71</f>
        <v>36777000</v>
      </c>
      <c r="Q71" s="110">
        <f>$I71      +$K71      +$M71      +$O71</f>
        <v>45404533</v>
      </c>
      <c r="R71" s="54">
        <f>IF(($H71      =0),0,((($J71      -$H71      )/$H71      )*100))</f>
        <v>-48.747686613201729</v>
      </c>
      <c r="S71" s="55">
        <f>IF(($I71      =0),0,((($K71      -$I71      )/$I71      )*100))</f>
        <v>300.79217633360105</v>
      </c>
      <c r="T71" s="54">
        <f>IF(($E71      =0),0,(($P71      /$E71      )*100))</f>
        <v>51.81683691440648</v>
      </c>
      <c r="U71" s="56">
        <f>IF(($E71      =0),0,(($Q71      /$E71      )*100))</f>
        <v>63.972572032405772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70975000</v>
      </c>
      <c r="C73" s="117">
        <f>SUM(C71:C72)</f>
        <v>0</v>
      </c>
      <c r="D73" s="117"/>
      <c r="E73" s="117">
        <f>$B73      +$C73      +$D73</f>
        <v>70975000</v>
      </c>
      <c r="F73" s="118">
        <f t="shared" ref="F73:O73" si="44">SUM(F71:F72)</f>
        <v>70975000</v>
      </c>
      <c r="G73" s="119">
        <f t="shared" si="44"/>
        <v>60680000</v>
      </c>
      <c r="H73" s="118">
        <f t="shared" si="44"/>
        <v>24315000</v>
      </c>
      <c r="I73" s="119">
        <f t="shared" si="44"/>
        <v>9066542</v>
      </c>
      <c r="J73" s="118">
        <f t="shared" si="44"/>
        <v>12462000</v>
      </c>
      <c r="K73" s="119">
        <f t="shared" si="44"/>
        <v>36337991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36777000</v>
      </c>
      <c r="Q73" s="119">
        <f>$I73      +$K73      +$M73      +$O73</f>
        <v>45404533</v>
      </c>
      <c r="R73" s="63">
        <f>IF(($H73      =0),0,((($J73      -$H73      )/$H73      )*100))</f>
        <v>-48.747686613201729</v>
      </c>
      <c r="S73" s="64">
        <f>IF(($I73      =0),0,((($K73      -$I73      )/$I73      )*100))</f>
        <v>300.79217633360105</v>
      </c>
      <c r="T73" s="63">
        <f>IF(($E71      =0),0,(($P71      /$E71      )*100))</f>
        <v>51.81683691440648</v>
      </c>
      <c r="U73" s="65">
        <f>IF($E71   =0,0,($Q71   /$E71 )*100)</f>
        <v>63.972572032405772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70975000</v>
      </c>
      <c r="C74" s="120">
        <f>SUM(C71:C72)</f>
        <v>0</v>
      </c>
      <c r="D74" s="120"/>
      <c r="E74" s="120">
        <f>$B74      +$C74      +$D74</f>
        <v>70975000</v>
      </c>
      <c r="F74" s="121">
        <f t="shared" ref="F74:O74" si="45">SUM(F71:F72)</f>
        <v>70975000</v>
      </c>
      <c r="G74" s="122">
        <f t="shared" si="45"/>
        <v>60680000</v>
      </c>
      <c r="H74" s="121">
        <f t="shared" si="45"/>
        <v>24315000</v>
      </c>
      <c r="I74" s="122">
        <f t="shared" si="45"/>
        <v>9066542</v>
      </c>
      <c r="J74" s="121">
        <f t="shared" si="45"/>
        <v>12462000</v>
      </c>
      <c r="K74" s="122">
        <f t="shared" si="45"/>
        <v>36337991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36777000</v>
      </c>
      <c r="Q74" s="122">
        <f>$I74      +$K74      +$M74      +$O74</f>
        <v>45404533</v>
      </c>
      <c r="R74" s="67">
        <f>IF(($H74      =0),0,((($J74      -$H74      )/$H74      )*100))</f>
        <v>-48.747686613201729</v>
      </c>
      <c r="S74" s="68">
        <f>IF(($I74      =0),0,((($K74      -$I74      )/$I74      )*100))</f>
        <v>300.79217633360105</v>
      </c>
      <c r="T74" s="67">
        <f>IF(($E71      =0),0,(($P71      /$E71      )*100))</f>
        <v>51.81683691440648</v>
      </c>
      <c r="U74" s="71">
        <f>IF($E71   =0,0,($Q71   /$E71 )*100)</f>
        <v>63.972572032405772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145309000</v>
      </c>
      <c r="C75" s="120">
        <f>SUM(C9:C16,C19:C25,C28:C31,C34,C37:C41,C44:C54,C57:C60,C63:C67,C71:C72)</f>
        <v>0</v>
      </c>
      <c r="D75" s="120"/>
      <c r="E75" s="120">
        <f>$B75      +$C75      +$D75</f>
        <v>145309000</v>
      </c>
      <c r="F75" s="121">
        <f t="shared" ref="F75:O75" si="46">SUM(F9:F16,F19:F25,F28:F31,F34,F37:F41,F44:F54,F57:F60,F63:F67,F71:F72)</f>
        <v>145298000</v>
      </c>
      <c r="G75" s="122">
        <f t="shared" si="46"/>
        <v>104238000</v>
      </c>
      <c r="H75" s="121">
        <f t="shared" si="46"/>
        <v>44145000</v>
      </c>
      <c r="I75" s="122">
        <f t="shared" si="46"/>
        <v>40325479</v>
      </c>
      <c r="J75" s="121">
        <f t="shared" si="46"/>
        <v>26689000</v>
      </c>
      <c r="K75" s="122">
        <f t="shared" si="46"/>
        <v>46758380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70834000</v>
      </c>
      <c r="Q75" s="122">
        <f>$I75      +$K75      +$M75      +$O75</f>
        <v>87083859</v>
      </c>
      <c r="R75" s="67">
        <f>IF(($H75      =0),0,((($J75      -$H75      )/$H75      )*100))</f>
        <v>-39.542417034771773</v>
      </c>
      <c r="S75" s="68">
        <f>IF(($I75      =0),0,((($K75      -$I75      )/$I75      )*100))</f>
        <v>15.952447830811881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50.527862584529345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62.119339030444834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chY3n7lyPbRuo6dq7FDctTWX/29XciHvEQu5/sEOuDIK3fhr/C/hoJh5VV+jrj6fMO9rCBdy9Y8iJzx6fTb4w==" saltValue="I/D80j7xQQiSSxdKvrqb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64300C-DB18-4ADA-A2A3-C5A34DDD7587}"/>
</file>

<file path=customXml/itemProps2.xml><?xml version="1.0" encoding="utf-8"?>
<ds:datastoreItem xmlns:ds="http://schemas.openxmlformats.org/officeDocument/2006/customXml" ds:itemID="{482F87F6-D6E9-428F-ADD2-3D56B45EBE5E}"/>
</file>

<file path=customXml/itemProps3.xml><?xml version="1.0" encoding="utf-8"?>
<ds:datastoreItem xmlns:ds="http://schemas.openxmlformats.org/officeDocument/2006/customXml" ds:itemID="{CB5810A6-7DB8-4C41-A242-73F8BE1DBC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Summary</vt:lpstr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2026-02-05T11:26:08Z</dcterms:created>
  <dcterms:modified xsi:type="dcterms:W3CDTF">2026-02-05T12:04:41Z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